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XON\Downloads\"/>
    </mc:Choice>
  </mc:AlternateContent>
  <bookViews>
    <workbookView xWindow="0" yWindow="0" windowWidth="20490" windowHeight="8145"/>
  </bookViews>
  <sheets>
    <sheet name="November payroll 2021" sheetId="1" r:id="rId1"/>
  </sheets>
  <externalReferences>
    <externalReference r:id="rId2"/>
    <externalReference r:id="rId3"/>
    <externalReference r:id="rId4"/>
  </externalReferences>
  <definedNames>
    <definedName name="annual">#REF!</definedName>
    <definedName name="Basic_salary_level">[1]Gr!#REF!,[1]Gr!#REF!,[1]Gr!$C$1:$C$65536</definedName>
    <definedName name="com">[1]Gr!#REF!</definedName>
    <definedName name="Como">[1]Gr!#REF!,[1]Gr!#REF!,[1]Gr!$C$1:$C$65536</definedName>
    <definedName name="Company">#REF!</definedName>
    <definedName name="Compo">[1]Gr!#REF!</definedName>
    <definedName name="COMPU">[1]Gr!#REF!</definedName>
    <definedName name="DBout">#REF!</definedName>
    <definedName name="eee">#REF!</definedName>
    <definedName name="fff">#REF!</definedName>
    <definedName name="Hideya_Tsukuma">[1]Gr!#REF!</definedName>
    <definedName name="Inf">'[2]IR 1.3'!$T$8</definedName>
    <definedName name="Nobuyuki_Yamamura">[1]Gr!#REF!</definedName>
    <definedName name="overhead">#REF!</definedName>
    <definedName name="_xlnm.Print_Area" localSheetId="0">'November payroll 2021'!$A$1:$P$18</definedName>
    <definedName name="_xlnm.Print_Titles" localSheetId="0">'November payroll 2021'!$1:$4</definedName>
    <definedName name="PSW_CALCULATE_0" hidden="1">#REF!</definedName>
    <definedName name="PSW_SAVE_0" hidden="1">#REF!</definedName>
    <definedName name="PSWGrid_0_0" hidden="1">#REF!</definedName>
    <definedName name="PSWGrid_0_1" hidden="1">#REF!</definedName>
    <definedName name="PSWGrid_0_2" hidden="1">#REF!</definedName>
    <definedName name="PSWGrid_0_3" hidden="1">#REF!</definedName>
    <definedName name="PSWInput_0_0" hidden="1">#REF!</definedName>
    <definedName name="PSWInput_0_1" hidden="1">#REF!</definedName>
    <definedName name="PSWInput_0_2" hidden="1">#REF!</definedName>
    <definedName name="PSWInput_0_3" hidden="1">#REF!</definedName>
    <definedName name="PSWList_0_0" hidden="1">#REF!</definedName>
    <definedName name="PSWList_0_1" hidden="1">#REF!</definedName>
    <definedName name="PSWList_0_2" hidden="1">#REF!</definedName>
    <definedName name="PSWList_0_3" hidden="1">#REF!</definedName>
    <definedName name="PSWMergedSavingCell_0_0" hidden="1">#REF!</definedName>
    <definedName name="PSWMergedSavingCell_0_1" hidden="1">#REF!</definedName>
    <definedName name="PSWMergedSavingCell_0_10" hidden="1">#REF!</definedName>
    <definedName name="PSWMergedSavingCell_0_100" hidden="1">#REF!</definedName>
    <definedName name="PSWMergedSavingCell_0_101" hidden="1">#REF!</definedName>
    <definedName name="PSWMergedSavingCell_0_102" hidden="1">#REF!</definedName>
    <definedName name="PSWMergedSavingCell_0_103" hidden="1">#REF!</definedName>
    <definedName name="PSWMergedSavingCell_0_104" hidden="1">#REF!</definedName>
    <definedName name="PSWMergedSavingCell_0_105" hidden="1">#REF!</definedName>
    <definedName name="PSWMergedSavingCell_0_106" hidden="1">#REF!</definedName>
    <definedName name="PSWMergedSavingCell_0_107" hidden="1">#REF!</definedName>
    <definedName name="PSWMergedSavingCell_0_108" hidden="1">#REF!</definedName>
    <definedName name="PSWMergedSavingCell_0_109" hidden="1">#REF!</definedName>
    <definedName name="PSWMergedSavingCell_0_11" hidden="1">#REF!</definedName>
    <definedName name="PSWMergedSavingCell_0_110" hidden="1">#REF!</definedName>
    <definedName name="PSWMergedSavingCell_0_111" hidden="1">#REF!</definedName>
    <definedName name="PSWMergedSavingCell_0_112" hidden="1">#REF!</definedName>
    <definedName name="PSWMergedSavingCell_0_113" hidden="1">#REF!</definedName>
    <definedName name="PSWMergedSavingCell_0_114" hidden="1">#REF!</definedName>
    <definedName name="PSWMergedSavingCell_0_115" hidden="1">#REF!</definedName>
    <definedName name="PSWMergedSavingCell_0_116" hidden="1">#REF!</definedName>
    <definedName name="PSWMergedSavingCell_0_117" hidden="1">#REF!</definedName>
    <definedName name="PSWMergedSavingCell_0_118" hidden="1">#REF!</definedName>
    <definedName name="PSWMergedSavingCell_0_119" hidden="1">#REF!</definedName>
    <definedName name="PSWMergedSavingCell_0_12" hidden="1">#REF!</definedName>
    <definedName name="PSWMergedSavingCell_0_120" hidden="1">#REF!</definedName>
    <definedName name="PSWMergedSavingCell_0_121" hidden="1">#REF!</definedName>
    <definedName name="PSWMergedSavingCell_0_122" hidden="1">#REF!</definedName>
    <definedName name="PSWMergedSavingCell_0_123" hidden="1">#REF!</definedName>
    <definedName name="PSWMergedSavingCell_0_124" hidden="1">#REF!</definedName>
    <definedName name="PSWMergedSavingCell_0_125" hidden="1">#REF!</definedName>
    <definedName name="PSWMergedSavingCell_0_126" hidden="1">#REF!</definedName>
    <definedName name="PSWMergedSavingCell_0_127" hidden="1">#REF!</definedName>
    <definedName name="PSWMergedSavingCell_0_128" hidden="1">#REF!</definedName>
    <definedName name="PSWMergedSavingCell_0_129" hidden="1">#REF!</definedName>
    <definedName name="PSWMergedSavingCell_0_13" hidden="1">#REF!</definedName>
    <definedName name="PSWMergedSavingCell_0_130" hidden="1">#REF!</definedName>
    <definedName name="PSWMergedSavingCell_0_131" hidden="1">#REF!</definedName>
    <definedName name="PSWMergedSavingCell_0_132" hidden="1">#REF!</definedName>
    <definedName name="PSWMergedSavingCell_0_133" hidden="1">#REF!</definedName>
    <definedName name="PSWMergedSavingCell_0_134" hidden="1">#REF!</definedName>
    <definedName name="PSWMergedSavingCell_0_135" hidden="1">#REF!</definedName>
    <definedName name="PSWMergedSavingCell_0_136" hidden="1">#REF!</definedName>
    <definedName name="PSWMergedSavingCell_0_137" hidden="1">#REF!</definedName>
    <definedName name="PSWMergedSavingCell_0_138" hidden="1">#REF!</definedName>
    <definedName name="PSWMergedSavingCell_0_139" hidden="1">#REF!</definedName>
    <definedName name="PSWMergedSavingCell_0_14" hidden="1">#REF!</definedName>
    <definedName name="PSWMergedSavingCell_0_140" hidden="1">#REF!</definedName>
    <definedName name="PSWMergedSavingCell_0_141" hidden="1">#REF!</definedName>
    <definedName name="PSWMergedSavingCell_0_142" hidden="1">#REF!</definedName>
    <definedName name="PSWMergedSavingCell_0_143" hidden="1">#REF!</definedName>
    <definedName name="PSWMergedSavingCell_0_144" hidden="1">#REF!</definedName>
    <definedName name="PSWMergedSavingCell_0_145" hidden="1">#REF!</definedName>
    <definedName name="PSWMergedSavingCell_0_146" hidden="1">#REF!</definedName>
    <definedName name="PSWMergedSavingCell_0_147" hidden="1">#REF!</definedName>
    <definedName name="PSWMergedSavingCell_0_148" hidden="1">#REF!</definedName>
    <definedName name="PSWMergedSavingCell_0_149" hidden="1">#REF!</definedName>
    <definedName name="PSWMergedSavingCell_0_15" hidden="1">#REF!</definedName>
    <definedName name="PSWMergedSavingCell_0_150" hidden="1">#REF!</definedName>
    <definedName name="PSWMergedSavingCell_0_151" hidden="1">#REF!</definedName>
    <definedName name="PSWMergedSavingCell_0_152" hidden="1">#REF!</definedName>
    <definedName name="PSWMergedSavingCell_0_153" hidden="1">#REF!</definedName>
    <definedName name="PSWMergedSavingCell_0_154" hidden="1">#REF!</definedName>
    <definedName name="PSWMergedSavingCell_0_155" hidden="1">#REF!</definedName>
    <definedName name="PSWMergedSavingCell_0_156" hidden="1">#REF!</definedName>
    <definedName name="PSWMergedSavingCell_0_157" hidden="1">#REF!</definedName>
    <definedName name="PSWMergedSavingCell_0_158" hidden="1">#REF!</definedName>
    <definedName name="PSWMergedSavingCell_0_159" hidden="1">#REF!</definedName>
    <definedName name="PSWMergedSavingCell_0_16" hidden="1">#REF!</definedName>
    <definedName name="PSWMergedSavingCell_0_160" hidden="1">#REF!</definedName>
    <definedName name="PSWMergedSavingCell_0_161" hidden="1">#REF!</definedName>
    <definedName name="PSWMergedSavingCell_0_162" hidden="1">#REF!</definedName>
    <definedName name="PSWMergedSavingCell_0_163" hidden="1">#REF!</definedName>
    <definedName name="PSWMergedSavingCell_0_164" hidden="1">#REF!</definedName>
    <definedName name="PSWMergedSavingCell_0_165" hidden="1">#REF!</definedName>
    <definedName name="PSWMergedSavingCell_0_166" hidden="1">#REF!</definedName>
    <definedName name="PSWMergedSavingCell_0_167" hidden="1">#REF!</definedName>
    <definedName name="PSWMergedSavingCell_0_168" hidden="1">#REF!</definedName>
    <definedName name="PSWMergedSavingCell_0_169" hidden="1">#REF!</definedName>
    <definedName name="PSWMergedSavingCell_0_17" hidden="1">#REF!</definedName>
    <definedName name="PSWMergedSavingCell_0_170" hidden="1">#REF!</definedName>
    <definedName name="PSWMergedSavingCell_0_171" hidden="1">#REF!</definedName>
    <definedName name="PSWMergedSavingCell_0_172" hidden="1">#REF!</definedName>
    <definedName name="PSWMergedSavingCell_0_173" hidden="1">#REF!</definedName>
    <definedName name="PSWMergedSavingCell_0_174" hidden="1">#REF!</definedName>
    <definedName name="PSWMergedSavingCell_0_175" hidden="1">#REF!</definedName>
    <definedName name="PSWMergedSavingCell_0_176" hidden="1">#REF!</definedName>
    <definedName name="PSWMergedSavingCell_0_177" hidden="1">#REF!</definedName>
    <definedName name="PSWMergedSavingCell_0_178" hidden="1">#REF!</definedName>
    <definedName name="PSWMergedSavingCell_0_179" hidden="1">#REF!</definedName>
    <definedName name="PSWMergedSavingCell_0_18" hidden="1">#REF!</definedName>
    <definedName name="PSWMergedSavingCell_0_180" hidden="1">#REF!</definedName>
    <definedName name="PSWMergedSavingCell_0_181" hidden="1">#REF!</definedName>
    <definedName name="PSWMergedSavingCell_0_182" hidden="1">#REF!</definedName>
    <definedName name="PSWMergedSavingCell_0_183" hidden="1">#REF!</definedName>
    <definedName name="PSWMergedSavingCell_0_184" hidden="1">#REF!</definedName>
    <definedName name="PSWMergedSavingCell_0_185" hidden="1">#REF!</definedName>
    <definedName name="PSWMergedSavingCell_0_186" hidden="1">#REF!</definedName>
    <definedName name="PSWMergedSavingCell_0_187" hidden="1">#REF!</definedName>
    <definedName name="PSWMergedSavingCell_0_188" hidden="1">#REF!</definedName>
    <definedName name="PSWMergedSavingCell_0_189" hidden="1">#REF!</definedName>
    <definedName name="PSWMergedSavingCell_0_19" hidden="1">#REF!</definedName>
    <definedName name="PSWMergedSavingCell_0_190" hidden="1">#REF!</definedName>
    <definedName name="PSWMergedSavingCell_0_191" hidden="1">#REF!</definedName>
    <definedName name="PSWMergedSavingCell_0_192" hidden="1">#REF!</definedName>
    <definedName name="PSWMergedSavingCell_0_193" hidden="1">#REF!</definedName>
    <definedName name="PSWMergedSavingCell_0_194" hidden="1">#REF!</definedName>
    <definedName name="PSWMergedSavingCell_0_195" hidden="1">#REF!</definedName>
    <definedName name="PSWMergedSavingCell_0_196" hidden="1">#REF!</definedName>
    <definedName name="PSWMergedSavingCell_0_197" hidden="1">#REF!</definedName>
    <definedName name="PSWMergedSavingCell_0_198" hidden="1">#REF!</definedName>
    <definedName name="PSWMergedSavingCell_0_199" hidden="1">#REF!</definedName>
    <definedName name="PSWMergedSavingCell_0_2" hidden="1">#REF!</definedName>
    <definedName name="PSWMergedSavingCell_0_20" hidden="1">#REF!</definedName>
    <definedName name="PSWMergedSavingCell_0_200" hidden="1">#REF!</definedName>
    <definedName name="PSWMergedSavingCell_0_201" hidden="1">#REF!</definedName>
    <definedName name="PSWMergedSavingCell_0_202" hidden="1">#REF!</definedName>
    <definedName name="PSWMergedSavingCell_0_203" hidden="1">#REF!</definedName>
    <definedName name="PSWMergedSavingCell_0_204" hidden="1">#REF!</definedName>
    <definedName name="PSWMergedSavingCell_0_205" hidden="1">#REF!</definedName>
    <definedName name="PSWMergedSavingCell_0_206" hidden="1">#REF!</definedName>
    <definedName name="PSWMergedSavingCell_0_207" hidden="1">#REF!</definedName>
    <definedName name="PSWMergedSavingCell_0_208" hidden="1">#REF!</definedName>
    <definedName name="PSWMergedSavingCell_0_209" hidden="1">#REF!</definedName>
    <definedName name="PSWMergedSavingCell_0_21" hidden="1">#REF!</definedName>
    <definedName name="PSWMergedSavingCell_0_210" hidden="1">#REF!</definedName>
    <definedName name="PSWMergedSavingCell_0_211" hidden="1">#REF!</definedName>
    <definedName name="PSWMergedSavingCell_0_212" hidden="1">#REF!</definedName>
    <definedName name="PSWMergedSavingCell_0_213" hidden="1">#REF!</definedName>
    <definedName name="PSWMergedSavingCell_0_214" hidden="1">#REF!</definedName>
    <definedName name="PSWMergedSavingCell_0_215" hidden="1">#REF!</definedName>
    <definedName name="PSWMergedSavingCell_0_216" hidden="1">#REF!</definedName>
    <definedName name="PSWMergedSavingCell_0_217" hidden="1">#REF!</definedName>
    <definedName name="PSWMergedSavingCell_0_218" hidden="1">#REF!</definedName>
    <definedName name="PSWMergedSavingCell_0_219" hidden="1">#REF!</definedName>
    <definedName name="PSWMergedSavingCell_0_22" hidden="1">#REF!</definedName>
    <definedName name="PSWMergedSavingCell_0_220" hidden="1">#REF!</definedName>
    <definedName name="PSWMergedSavingCell_0_221" hidden="1">#REF!</definedName>
    <definedName name="PSWMergedSavingCell_0_222" hidden="1">#REF!</definedName>
    <definedName name="PSWMergedSavingCell_0_223" hidden="1">#REF!</definedName>
    <definedName name="PSWMergedSavingCell_0_224" hidden="1">#REF!</definedName>
    <definedName name="PSWMergedSavingCell_0_225" hidden="1">#REF!</definedName>
    <definedName name="PSWMergedSavingCell_0_226" hidden="1">#REF!</definedName>
    <definedName name="PSWMergedSavingCell_0_227" hidden="1">#REF!</definedName>
    <definedName name="PSWMergedSavingCell_0_228" hidden="1">#REF!</definedName>
    <definedName name="PSWMergedSavingCell_0_229" hidden="1">#REF!</definedName>
    <definedName name="PSWMergedSavingCell_0_23" hidden="1">#REF!</definedName>
    <definedName name="PSWMergedSavingCell_0_230" hidden="1">#REF!</definedName>
    <definedName name="PSWMergedSavingCell_0_231" hidden="1">#REF!</definedName>
    <definedName name="PSWMergedSavingCell_0_232" hidden="1">#REF!</definedName>
    <definedName name="PSWMergedSavingCell_0_233" hidden="1">#REF!</definedName>
    <definedName name="PSWMergedSavingCell_0_234" hidden="1">#REF!</definedName>
    <definedName name="PSWMergedSavingCell_0_235" hidden="1">#REF!</definedName>
    <definedName name="PSWMergedSavingCell_0_236" hidden="1">#REF!</definedName>
    <definedName name="PSWMergedSavingCell_0_237" hidden="1">#REF!</definedName>
    <definedName name="PSWMergedSavingCell_0_238" hidden="1">#REF!</definedName>
    <definedName name="PSWMergedSavingCell_0_239" hidden="1">#REF!</definedName>
    <definedName name="PSWMergedSavingCell_0_24" hidden="1">#REF!</definedName>
    <definedName name="PSWMergedSavingCell_0_240" hidden="1">#REF!</definedName>
    <definedName name="PSWMergedSavingCell_0_241" hidden="1">#REF!</definedName>
    <definedName name="PSWMergedSavingCell_0_242" hidden="1">#REF!</definedName>
    <definedName name="PSWMergedSavingCell_0_243" hidden="1">#REF!</definedName>
    <definedName name="PSWMergedSavingCell_0_244" hidden="1">#REF!</definedName>
    <definedName name="PSWMergedSavingCell_0_245" hidden="1">#REF!</definedName>
    <definedName name="PSWMergedSavingCell_0_246" hidden="1">#REF!</definedName>
    <definedName name="PSWMergedSavingCell_0_247" hidden="1">#REF!</definedName>
    <definedName name="PSWMergedSavingCell_0_248" hidden="1">#REF!</definedName>
    <definedName name="PSWMergedSavingCell_0_249" hidden="1">#REF!</definedName>
    <definedName name="PSWMergedSavingCell_0_25" hidden="1">#REF!</definedName>
    <definedName name="PSWMergedSavingCell_0_250" hidden="1">#REF!</definedName>
    <definedName name="PSWMergedSavingCell_0_251" hidden="1">#REF!</definedName>
    <definedName name="PSWMergedSavingCell_0_252" hidden="1">#REF!</definedName>
    <definedName name="PSWMergedSavingCell_0_253" hidden="1">#REF!</definedName>
    <definedName name="PSWMergedSavingCell_0_254" hidden="1">#REF!</definedName>
    <definedName name="PSWMergedSavingCell_0_255" hidden="1">#REF!</definedName>
    <definedName name="PSWMergedSavingCell_0_256" hidden="1">#REF!</definedName>
    <definedName name="PSWMergedSavingCell_0_257" hidden="1">#REF!</definedName>
    <definedName name="PSWMergedSavingCell_0_258" hidden="1">#REF!</definedName>
    <definedName name="PSWMergedSavingCell_0_259" hidden="1">#REF!</definedName>
    <definedName name="PSWMergedSavingCell_0_26" hidden="1">#REF!</definedName>
    <definedName name="PSWMergedSavingCell_0_260" hidden="1">#REF!</definedName>
    <definedName name="PSWMergedSavingCell_0_261" hidden="1">#REF!</definedName>
    <definedName name="PSWMergedSavingCell_0_262" hidden="1">#REF!</definedName>
    <definedName name="PSWMergedSavingCell_0_263" hidden="1">#REF!</definedName>
    <definedName name="PSWMergedSavingCell_0_264" hidden="1">#REF!</definedName>
    <definedName name="PSWMergedSavingCell_0_265" hidden="1">#REF!</definedName>
    <definedName name="PSWMergedSavingCell_0_266" hidden="1">#REF!</definedName>
    <definedName name="PSWMergedSavingCell_0_267" hidden="1">#REF!</definedName>
    <definedName name="PSWMergedSavingCell_0_268" hidden="1">#REF!</definedName>
    <definedName name="PSWMergedSavingCell_0_269" hidden="1">#REF!</definedName>
    <definedName name="PSWMergedSavingCell_0_27" hidden="1">#REF!</definedName>
    <definedName name="PSWMergedSavingCell_0_270" hidden="1">#REF!</definedName>
    <definedName name="PSWMergedSavingCell_0_271" hidden="1">#REF!</definedName>
    <definedName name="PSWMergedSavingCell_0_272" hidden="1">#REF!</definedName>
    <definedName name="PSWMergedSavingCell_0_273" hidden="1">#REF!</definedName>
    <definedName name="PSWMergedSavingCell_0_274" hidden="1">#REF!</definedName>
    <definedName name="PSWMergedSavingCell_0_275" hidden="1">#REF!</definedName>
    <definedName name="PSWMergedSavingCell_0_276" hidden="1">#REF!</definedName>
    <definedName name="PSWMergedSavingCell_0_277" hidden="1">#REF!</definedName>
    <definedName name="PSWMergedSavingCell_0_278" hidden="1">#REF!</definedName>
    <definedName name="PSWMergedSavingCell_0_279" hidden="1">#REF!</definedName>
    <definedName name="PSWMergedSavingCell_0_28" hidden="1">#REF!</definedName>
    <definedName name="PSWMergedSavingCell_0_280" hidden="1">#REF!</definedName>
    <definedName name="PSWMergedSavingCell_0_281" hidden="1">#REF!</definedName>
    <definedName name="PSWMergedSavingCell_0_282" hidden="1">#REF!</definedName>
    <definedName name="PSWMergedSavingCell_0_283" hidden="1">#REF!</definedName>
    <definedName name="PSWMergedSavingCell_0_284" hidden="1">#REF!</definedName>
    <definedName name="PSWMergedSavingCell_0_285" hidden="1">#REF!</definedName>
    <definedName name="PSWMergedSavingCell_0_286" hidden="1">#REF!</definedName>
    <definedName name="PSWMergedSavingCell_0_287" hidden="1">#REF!</definedName>
    <definedName name="PSWMergedSavingCell_0_288" hidden="1">#REF!</definedName>
    <definedName name="PSWMergedSavingCell_0_289" hidden="1">#REF!</definedName>
    <definedName name="PSWMergedSavingCell_0_29" hidden="1">#REF!</definedName>
    <definedName name="PSWMergedSavingCell_0_290" hidden="1">#REF!</definedName>
    <definedName name="PSWMergedSavingCell_0_291" hidden="1">#REF!</definedName>
    <definedName name="PSWMergedSavingCell_0_292" hidden="1">#REF!</definedName>
    <definedName name="PSWMergedSavingCell_0_293" hidden="1">#REF!</definedName>
    <definedName name="PSWMergedSavingCell_0_294" hidden="1">#REF!</definedName>
    <definedName name="PSWMergedSavingCell_0_295" hidden="1">#REF!</definedName>
    <definedName name="PSWMergedSavingCell_0_296" hidden="1">#REF!</definedName>
    <definedName name="PSWMergedSavingCell_0_297" hidden="1">#REF!</definedName>
    <definedName name="PSWMergedSavingCell_0_298" hidden="1">#REF!</definedName>
    <definedName name="PSWMergedSavingCell_0_299" hidden="1">#REF!</definedName>
    <definedName name="PSWMergedSavingCell_0_3" hidden="1">#REF!</definedName>
    <definedName name="PSWMergedSavingCell_0_30" hidden="1">#REF!</definedName>
    <definedName name="PSWMergedSavingCell_0_300" hidden="1">#REF!</definedName>
    <definedName name="PSWMergedSavingCell_0_301" hidden="1">#REF!</definedName>
    <definedName name="PSWMergedSavingCell_0_302" hidden="1">#REF!</definedName>
    <definedName name="PSWMergedSavingCell_0_303" hidden="1">#REF!</definedName>
    <definedName name="PSWMergedSavingCell_0_304" hidden="1">#REF!</definedName>
    <definedName name="PSWMergedSavingCell_0_305" hidden="1">#REF!</definedName>
    <definedName name="PSWMergedSavingCell_0_306" hidden="1">#REF!</definedName>
    <definedName name="PSWMergedSavingCell_0_307" hidden="1">#REF!</definedName>
    <definedName name="PSWMergedSavingCell_0_308" hidden="1">#REF!</definedName>
    <definedName name="PSWMergedSavingCell_0_309" hidden="1">#REF!</definedName>
    <definedName name="PSWMergedSavingCell_0_31" hidden="1">#REF!</definedName>
    <definedName name="PSWMergedSavingCell_0_310" hidden="1">#REF!</definedName>
    <definedName name="PSWMergedSavingCell_0_311" hidden="1">#REF!</definedName>
    <definedName name="PSWMergedSavingCell_0_312" hidden="1">#REF!</definedName>
    <definedName name="PSWMergedSavingCell_0_313" hidden="1">#REF!</definedName>
    <definedName name="PSWMergedSavingCell_0_314" hidden="1">#REF!</definedName>
    <definedName name="PSWMergedSavingCell_0_315" hidden="1">#REF!</definedName>
    <definedName name="PSWMergedSavingCell_0_316" hidden="1">#REF!</definedName>
    <definedName name="PSWMergedSavingCell_0_317" hidden="1">#REF!</definedName>
    <definedName name="PSWMergedSavingCell_0_318" hidden="1">#REF!</definedName>
    <definedName name="PSWMergedSavingCell_0_319" hidden="1">#REF!</definedName>
    <definedName name="PSWMergedSavingCell_0_32" hidden="1">#REF!</definedName>
    <definedName name="PSWMergedSavingCell_0_320" hidden="1">#REF!</definedName>
    <definedName name="PSWMergedSavingCell_0_321" hidden="1">#REF!</definedName>
    <definedName name="PSWMergedSavingCell_0_322" hidden="1">#REF!</definedName>
    <definedName name="PSWMergedSavingCell_0_323" hidden="1">#REF!</definedName>
    <definedName name="PSWMergedSavingCell_0_324" hidden="1">#REF!</definedName>
    <definedName name="PSWMergedSavingCell_0_325" hidden="1">#REF!</definedName>
    <definedName name="PSWMergedSavingCell_0_326" hidden="1">#REF!</definedName>
    <definedName name="PSWMergedSavingCell_0_327" hidden="1">#REF!</definedName>
    <definedName name="PSWMergedSavingCell_0_328" hidden="1">#REF!</definedName>
    <definedName name="PSWMergedSavingCell_0_329" hidden="1">#REF!</definedName>
    <definedName name="PSWMergedSavingCell_0_33" hidden="1">#REF!</definedName>
    <definedName name="PSWMergedSavingCell_0_330" hidden="1">#REF!</definedName>
    <definedName name="PSWMergedSavingCell_0_331" hidden="1">#REF!</definedName>
    <definedName name="PSWMergedSavingCell_0_332" hidden="1">#REF!</definedName>
    <definedName name="PSWMergedSavingCell_0_333" hidden="1">#REF!</definedName>
    <definedName name="PSWMergedSavingCell_0_334" hidden="1">#REF!</definedName>
    <definedName name="PSWMergedSavingCell_0_335" hidden="1">#REF!</definedName>
    <definedName name="PSWMergedSavingCell_0_336" hidden="1">#REF!</definedName>
    <definedName name="PSWMergedSavingCell_0_337" hidden="1">#REF!</definedName>
    <definedName name="PSWMergedSavingCell_0_338" hidden="1">#REF!</definedName>
    <definedName name="PSWMergedSavingCell_0_339" hidden="1">#REF!</definedName>
    <definedName name="PSWMergedSavingCell_0_34" hidden="1">#REF!</definedName>
    <definedName name="PSWMergedSavingCell_0_340" hidden="1">#REF!</definedName>
    <definedName name="PSWMergedSavingCell_0_341" hidden="1">#REF!</definedName>
    <definedName name="PSWMergedSavingCell_0_342" hidden="1">#REF!</definedName>
    <definedName name="PSWMergedSavingCell_0_343" hidden="1">#REF!</definedName>
    <definedName name="PSWMergedSavingCell_0_344" hidden="1">#REF!</definedName>
    <definedName name="PSWMergedSavingCell_0_345" hidden="1">#REF!</definedName>
    <definedName name="PSWMergedSavingCell_0_346" hidden="1">#REF!</definedName>
    <definedName name="PSWMergedSavingCell_0_347" hidden="1">#REF!</definedName>
    <definedName name="PSWMergedSavingCell_0_348" hidden="1">#REF!</definedName>
    <definedName name="PSWMergedSavingCell_0_349" hidden="1">#REF!</definedName>
    <definedName name="PSWMergedSavingCell_0_35" hidden="1">#REF!</definedName>
    <definedName name="PSWMergedSavingCell_0_350" hidden="1">#REF!</definedName>
    <definedName name="PSWMergedSavingCell_0_351" hidden="1">#REF!</definedName>
    <definedName name="PSWMergedSavingCell_0_352" hidden="1">#REF!</definedName>
    <definedName name="PSWMergedSavingCell_0_353" hidden="1">#REF!</definedName>
    <definedName name="PSWMergedSavingCell_0_354" hidden="1">#REF!</definedName>
    <definedName name="PSWMergedSavingCell_0_355" hidden="1">#REF!</definedName>
    <definedName name="PSWMergedSavingCell_0_356" hidden="1">#REF!</definedName>
    <definedName name="PSWMergedSavingCell_0_357" hidden="1">#REF!</definedName>
    <definedName name="PSWMergedSavingCell_0_358" hidden="1">#REF!</definedName>
    <definedName name="PSWMergedSavingCell_0_359" hidden="1">#REF!</definedName>
    <definedName name="PSWMergedSavingCell_0_36" hidden="1">#REF!</definedName>
    <definedName name="PSWMergedSavingCell_0_360" hidden="1">#REF!</definedName>
    <definedName name="PSWMergedSavingCell_0_361" hidden="1">#REF!</definedName>
    <definedName name="PSWMergedSavingCell_0_362" hidden="1">#REF!</definedName>
    <definedName name="PSWMergedSavingCell_0_363" hidden="1">#REF!</definedName>
    <definedName name="PSWMergedSavingCell_0_364" hidden="1">#REF!</definedName>
    <definedName name="PSWMergedSavingCell_0_365" hidden="1">#REF!</definedName>
    <definedName name="PSWMergedSavingCell_0_366" hidden="1">#REF!</definedName>
    <definedName name="PSWMergedSavingCell_0_367" hidden="1">#REF!</definedName>
    <definedName name="PSWMergedSavingCell_0_368" hidden="1">#REF!</definedName>
    <definedName name="PSWMergedSavingCell_0_369" hidden="1">#REF!</definedName>
    <definedName name="PSWMergedSavingCell_0_37" hidden="1">#REF!</definedName>
    <definedName name="PSWMergedSavingCell_0_370" hidden="1">#REF!</definedName>
    <definedName name="PSWMergedSavingCell_0_371" hidden="1">#REF!</definedName>
    <definedName name="PSWMergedSavingCell_0_372" hidden="1">#REF!</definedName>
    <definedName name="PSWMergedSavingCell_0_373" hidden="1">#REF!</definedName>
    <definedName name="PSWMergedSavingCell_0_374" hidden="1">#REF!</definedName>
    <definedName name="PSWMergedSavingCell_0_375" hidden="1">#REF!</definedName>
    <definedName name="PSWMergedSavingCell_0_376" hidden="1">#REF!</definedName>
    <definedName name="PSWMergedSavingCell_0_377" hidden="1">#REF!</definedName>
    <definedName name="PSWMergedSavingCell_0_378" hidden="1">#REF!</definedName>
    <definedName name="PSWMergedSavingCell_0_379" hidden="1">#REF!</definedName>
    <definedName name="PSWMergedSavingCell_0_38" hidden="1">#REF!</definedName>
    <definedName name="PSWMergedSavingCell_0_380" hidden="1">#REF!</definedName>
    <definedName name="PSWMergedSavingCell_0_381" hidden="1">#REF!</definedName>
    <definedName name="PSWMergedSavingCell_0_382" hidden="1">#REF!</definedName>
    <definedName name="PSWMergedSavingCell_0_383" hidden="1">#REF!</definedName>
    <definedName name="PSWMergedSavingCell_0_384" hidden="1">#REF!</definedName>
    <definedName name="PSWMergedSavingCell_0_385" hidden="1">#REF!</definedName>
    <definedName name="PSWMergedSavingCell_0_386" hidden="1">#REF!</definedName>
    <definedName name="PSWMergedSavingCell_0_387" hidden="1">#REF!</definedName>
    <definedName name="PSWMergedSavingCell_0_388" hidden="1">#REF!</definedName>
    <definedName name="PSWMergedSavingCell_0_389" hidden="1">#REF!</definedName>
    <definedName name="PSWMergedSavingCell_0_39" hidden="1">#REF!</definedName>
    <definedName name="PSWMergedSavingCell_0_390" hidden="1">#REF!</definedName>
    <definedName name="PSWMergedSavingCell_0_391" hidden="1">#REF!</definedName>
    <definedName name="PSWMergedSavingCell_0_392" hidden="1">#REF!</definedName>
    <definedName name="PSWMergedSavingCell_0_393" hidden="1">#REF!</definedName>
    <definedName name="PSWMergedSavingCell_0_394" hidden="1">#REF!</definedName>
    <definedName name="PSWMergedSavingCell_0_395" hidden="1">#REF!</definedName>
    <definedName name="PSWMergedSavingCell_0_396" hidden="1">#REF!</definedName>
    <definedName name="PSWMergedSavingCell_0_397" hidden="1">#REF!</definedName>
    <definedName name="PSWMergedSavingCell_0_398" hidden="1">#REF!</definedName>
    <definedName name="PSWMergedSavingCell_0_399" hidden="1">#REF!</definedName>
    <definedName name="PSWMergedSavingCell_0_4" hidden="1">#REF!</definedName>
    <definedName name="PSWMergedSavingCell_0_40" hidden="1">#REF!</definedName>
    <definedName name="PSWMergedSavingCell_0_400" hidden="1">#REF!</definedName>
    <definedName name="PSWMergedSavingCell_0_401" hidden="1">#REF!</definedName>
    <definedName name="PSWMergedSavingCell_0_402" hidden="1">#REF!</definedName>
    <definedName name="PSWMergedSavingCell_0_403" hidden="1">#REF!</definedName>
    <definedName name="PSWMergedSavingCell_0_404" hidden="1">#REF!</definedName>
    <definedName name="PSWMergedSavingCell_0_405" hidden="1">#REF!</definedName>
    <definedName name="PSWMergedSavingCell_0_406" hidden="1">#REF!</definedName>
    <definedName name="PSWMergedSavingCell_0_407" hidden="1">#REF!</definedName>
    <definedName name="PSWMergedSavingCell_0_408" hidden="1">#REF!</definedName>
    <definedName name="PSWMergedSavingCell_0_409" hidden="1">#REF!</definedName>
    <definedName name="PSWMergedSavingCell_0_41" hidden="1">#REF!</definedName>
    <definedName name="PSWMergedSavingCell_0_410" hidden="1">#REF!</definedName>
    <definedName name="PSWMergedSavingCell_0_411" hidden="1">#REF!</definedName>
    <definedName name="PSWMergedSavingCell_0_412" hidden="1">#REF!</definedName>
    <definedName name="PSWMergedSavingCell_0_413" hidden="1">#REF!</definedName>
    <definedName name="PSWMergedSavingCell_0_414" hidden="1">#REF!</definedName>
    <definedName name="PSWMergedSavingCell_0_415" hidden="1">#REF!</definedName>
    <definedName name="PSWMergedSavingCell_0_416" hidden="1">#REF!</definedName>
    <definedName name="PSWMergedSavingCell_0_417" hidden="1">#REF!</definedName>
    <definedName name="PSWMergedSavingCell_0_418" hidden="1">#REF!</definedName>
    <definedName name="PSWMergedSavingCell_0_419" hidden="1">#REF!</definedName>
    <definedName name="PSWMergedSavingCell_0_42" hidden="1">#REF!</definedName>
    <definedName name="PSWMergedSavingCell_0_420" hidden="1">#REF!</definedName>
    <definedName name="PSWMergedSavingCell_0_421" hidden="1">#REF!</definedName>
    <definedName name="PSWMergedSavingCell_0_422" hidden="1">#REF!</definedName>
    <definedName name="PSWMergedSavingCell_0_423" hidden="1">#REF!</definedName>
    <definedName name="PSWMergedSavingCell_0_424" hidden="1">#REF!</definedName>
    <definedName name="PSWMergedSavingCell_0_425" hidden="1">#REF!</definedName>
    <definedName name="PSWMergedSavingCell_0_426" hidden="1">#REF!</definedName>
    <definedName name="PSWMergedSavingCell_0_427" hidden="1">#REF!</definedName>
    <definedName name="PSWMergedSavingCell_0_428" hidden="1">#REF!</definedName>
    <definedName name="PSWMergedSavingCell_0_429" hidden="1">#REF!</definedName>
    <definedName name="PSWMergedSavingCell_0_43" hidden="1">#REF!</definedName>
    <definedName name="PSWMergedSavingCell_0_430" hidden="1">#REF!</definedName>
    <definedName name="PSWMergedSavingCell_0_431" hidden="1">#REF!</definedName>
    <definedName name="PSWMergedSavingCell_0_432" hidden="1">#REF!</definedName>
    <definedName name="PSWMergedSavingCell_0_433" hidden="1">#REF!</definedName>
    <definedName name="PSWMergedSavingCell_0_434" hidden="1">#REF!</definedName>
    <definedName name="PSWMergedSavingCell_0_435" hidden="1">#REF!</definedName>
    <definedName name="PSWMergedSavingCell_0_436" hidden="1">#REF!</definedName>
    <definedName name="PSWMergedSavingCell_0_437" hidden="1">#REF!</definedName>
    <definedName name="PSWMergedSavingCell_0_438" hidden="1">#REF!</definedName>
    <definedName name="PSWMergedSavingCell_0_439" hidden="1">#REF!</definedName>
    <definedName name="PSWMergedSavingCell_0_44" hidden="1">#REF!</definedName>
    <definedName name="PSWMergedSavingCell_0_440" hidden="1">#REF!</definedName>
    <definedName name="PSWMergedSavingCell_0_441" hidden="1">#REF!</definedName>
    <definedName name="PSWMergedSavingCell_0_442" hidden="1">#REF!</definedName>
    <definedName name="PSWMergedSavingCell_0_443" hidden="1">#REF!</definedName>
    <definedName name="PSWMergedSavingCell_0_444" hidden="1">#REF!</definedName>
    <definedName name="PSWMergedSavingCell_0_445" hidden="1">#REF!</definedName>
    <definedName name="PSWMergedSavingCell_0_446" hidden="1">#REF!</definedName>
    <definedName name="PSWMergedSavingCell_0_447" hidden="1">#REF!</definedName>
    <definedName name="PSWMergedSavingCell_0_448" hidden="1">#REF!</definedName>
    <definedName name="PSWMergedSavingCell_0_449" hidden="1">#REF!</definedName>
    <definedName name="PSWMergedSavingCell_0_45" hidden="1">#REF!</definedName>
    <definedName name="PSWMergedSavingCell_0_450" hidden="1">#REF!</definedName>
    <definedName name="PSWMergedSavingCell_0_451" hidden="1">#REF!</definedName>
    <definedName name="PSWMergedSavingCell_0_452" hidden="1">#REF!</definedName>
    <definedName name="PSWMergedSavingCell_0_453" hidden="1">#REF!</definedName>
    <definedName name="PSWMergedSavingCell_0_454" hidden="1">#REF!</definedName>
    <definedName name="PSWMergedSavingCell_0_455" hidden="1">#REF!</definedName>
    <definedName name="PSWMergedSavingCell_0_456" hidden="1">#REF!</definedName>
    <definedName name="PSWMergedSavingCell_0_457" hidden="1">#REF!</definedName>
    <definedName name="PSWMergedSavingCell_0_458" hidden="1">#REF!</definedName>
    <definedName name="PSWMergedSavingCell_0_459" hidden="1">#REF!</definedName>
    <definedName name="PSWMergedSavingCell_0_46" hidden="1">#REF!</definedName>
    <definedName name="PSWMergedSavingCell_0_460" hidden="1">#REF!</definedName>
    <definedName name="PSWMergedSavingCell_0_461" hidden="1">#REF!</definedName>
    <definedName name="PSWMergedSavingCell_0_462" hidden="1">#REF!</definedName>
    <definedName name="PSWMergedSavingCell_0_463" hidden="1">#REF!</definedName>
    <definedName name="PSWMergedSavingCell_0_464" hidden="1">#REF!</definedName>
    <definedName name="PSWMergedSavingCell_0_465" hidden="1">#REF!</definedName>
    <definedName name="PSWMergedSavingCell_0_466" hidden="1">#REF!</definedName>
    <definedName name="PSWMergedSavingCell_0_467" hidden="1">#REF!</definedName>
    <definedName name="PSWMergedSavingCell_0_468" hidden="1">#REF!</definedName>
    <definedName name="PSWMergedSavingCell_0_469" hidden="1">#REF!</definedName>
    <definedName name="PSWMergedSavingCell_0_47" hidden="1">#REF!</definedName>
    <definedName name="PSWMergedSavingCell_0_470" hidden="1">#REF!</definedName>
    <definedName name="PSWMergedSavingCell_0_471" hidden="1">#REF!</definedName>
    <definedName name="PSWMergedSavingCell_0_472" hidden="1">#REF!</definedName>
    <definedName name="PSWMergedSavingCell_0_473" hidden="1">#REF!</definedName>
    <definedName name="PSWMergedSavingCell_0_474" hidden="1">#REF!</definedName>
    <definedName name="PSWMergedSavingCell_0_475" hidden="1">#REF!</definedName>
    <definedName name="PSWMergedSavingCell_0_476" hidden="1">#REF!</definedName>
    <definedName name="PSWMergedSavingCell_0_477" hidden="1">#REF!</definedName>
    <definedName name="PSWMergedSavingCell_0_478" hidden="1">#REF!</definedName>
    <definedName name="PSWMergedSavingCell_0_479" hidden="1">#REF!</definedName>
    <definedName name="PSWMergedSavingCell_0_48" hidden="1">#REF!</definedName>
    <definedName name="PSWMergedSavingCell_0_480" hidden="1">#REF!</definedName>
    <definedName name="PSWMergedSavingCell_0_481" hidden="1">#REF!</definedName>
    <definedName name="PSWMergedSavingCell_0_482" hidden="1">#REF!</definedName>
    <definedName name="PSWMergedSavingCell_0_483" hidden="1">#REF!</definedName>
    <definedName name="PSWMergedSavingCell_0_484" hidden="1">#REF!</definedName>
    <definedName name="PSWMergedSavingCell_0_485" hidden="1">#REF!</definedName>
    <definedName name="PSWMergedSavingCell_0_486" hidden="1">#REF!</definedName>
    <definedName name="PSWMergedSavingCell_0_487" hidden="1">#REF!</definedName>
    <definedName name="PSWMergedSavingCell_0_488" hidden="1">#REF!</definedName>
    <definedName name="PSWMergedSavingCell_0_489" hidden="1">#REF!</definedName>
    <definedName name="PSWMergedSavingCell_0_49" hidden="1">#REF!</definedName>
    <definedName name="PSWMergedSavingCell_0_490" hidden="1">#REF!</definedName>
    <definedName name="PSWMergedSavingCell_0_491" hidden="1">#REF!</definedName>
    <definedName name="PSWMergedSavingCell_0_492" hidden="1">#REF!</definedName>
    <definedName name="PSWMergedSavingCell_0_493" hidden="1">#REF!</definedName>
    <definedName name="PSWMergedSavingCell_0_494" hidden="1">#REF!</definedName>
    <definedName name="PSWMergedSavingCell_0_495" hidden="1">#REF!</definedName>
    <definedName name="PSWMergedSavingCell_0_496" hidden="1">#REF!</definedName>
    <definedName name="PSWMergedSavingCell_0_497" hidden="1">#REF!</definedName>
    <definedName name="PSWMergedSavingCell_0_498" hidden="1">#REF!</definedName>
    <definedName name="PSWMergedSavingCell_0_499" hidden="1">#REF!</definedName>
    <definedName name="PSWMergedSavingCell_0_5" hidden="1">#REF!</definedName>
    <definedName name="PSWMergedSavingCell_0_50" hidden="1">#REF!</definedName>
    <definedName name="PSWMergedSavingCell_0_500" hidden="1">#REF!</definedName>
    <definedName name="PSWMergedSavingCell_0_501" hidden="1">#REF!</definedName>
    <definedName name="PSWMergedSavingCell_0_502" hidden="1">#REF!</definedName>
    <definedName name="PSWMergedSavingCell_0_503" hidden="1">#REF!</definedName>
    <definedName name="PSWMergedSavingCell_0_504" hidden="1">#REF!</definedName>
    <definedName name="PSWMergedSavingCell_0_505" hidden="1">#REF!</definedName>
    <definedName name="PSWMergedSavingCell_0_506" hidden="1">#REF!</definedName>
    <definedName name="PSWMergedSavingCell_0_507" hidden="1">#REF!</definedName>
    <definedName name="PSWMergedSavingCell_0_508" hidden="1">#REF!</definedName>
    <definedName name="PSWMergedSavingCell_0_509" hidden="1">#REF!</definedName>
    <definedName name="PSWMergedSavingCell_0_51" hidden="1">#REF!</definedName>
    <definedName name="PSWMergedSavingCell_0_510" hidden="1">#REF!</definedName>
    <definedName name="PSWMergedSavingCell_0_511" hidden="1">#REF!</definedName>
    <definedName name="PSWMergedSavingCell_0_512" hidden="1">#REF!</definedName>
    <definedName name="PSWMergedSavingCell_0_513" hidden="1">#REF!</definedName>
    <definedName name="PSWMergedSavingCell_0_514" hidden="1">#REF!</definedName>
    <definedName name="PSWMergedSavingCell_0_515" hidden="1">#REF!</definedName>
    <definedName name="PSWMergedSavingCell_0_516" hidden="1">#REF!</definedName>
    <definedName name="PSWMergedSavingCell_0_517" hidden="1">#REF!</definedName>
    <definedName name="PSWMergedSavingCell_0_518" hidden="1">#REF!</definedName>
    <definedName name="PSWMergedSavingCell_0_519" hidden="1">#REF!</definedName>
    <definedName name="PSWMergedSavingCell_0_52" hidden="1">#REF!</definedName>
    <definedName name="PSWMergedSavingCell_0_520" hidden="1">#REF!</definedName>
    <definedName name="PSWMergedSavingCell_0_521" hidden="1">#REF!</definedName>
    <definedName name="PSWMergedSavingCell_0_522" hidden="1">#REF!</definedName>
    <definedName name="PSWMergedSavingCell_0_523" hidden="1">#REF!</definedName>
    <definedName name="PSWMergedSavingCell_0_524" hidden="1">#REF!</definedName>
    <definedName name="PSWMergedSavingCell_0_525" hidden="1">#REF!</definedName>
    <definedName name="PSWMergedSavingCell_0_526" hidden="1">#REF!</definedName>
    <definedName name="PSWMergedSavingCell_0_527" hidden="1">#REF!</definedName>
    <definedName name="PSWMergedSavingCell_0_528" hidden="1">#REF!</definedName>
    <definedName name="PSWMergedSavingCell_0_529" hidden="1">#REF!</definedName>
    <definedName name="PSWMergedSavingCell_0_53" hidden="1">#REF!</definedName>
    <definedName name="PSWMergedSavingCell_0_530" hidden="1">#REF!</definedName>
    <definedName name="PSWMergedSavingCell_0_531" hidden="1">#REF!</definedName>
    <definedName name="PSWMergedSavingCell_0_532" hidden="1">#REF!</definedName>
    <definedName name="PSWMergedSavingCell_0_533" hidden="1">#REF!</definedName>
    <definedName name="PSWMergedSavingCell_0_534" hidden="1">#REF!</definedName>
    <definedName name="PSWMergedSavingCell_0_535" hidden="1">#REF!</definedName>
    <definedName name="PSWMergedSavingCell_0_536" hidden="1">#REF!</definedName>
    <definedName name="PSWMergedSavingCell_0_537" hidden="1">#REF!</definedName>
    <definedName name="PSWMergedSavingCell_0_538" hidden="1">#REF!</definedName>
    <definedName name="PSWMergedSavingCell_0_539" hidden="1">#REF!</definedName>
    <definedName name="PSWMergedSavingCell_0_54" hidden="1">#REF!</definedName>
    <definedName name="PSWMergedSavingCell_0_540" hidden="1">#REF!</definedName>
    <definedName name="PSWMergedSavingCell_0_541" hidden="1">#REF!</definedName>
    <definedName name="PSWMergedSavingCell_0_542" hidden="1">#REF!</definedName>
    <definedName name="PSWMergedSavingCell_0_543" hidden="1">#REF!</definedName>
    <definedName name="PSWMergedSavingCell_0_544" hidden="1">#REF!</definedName>
    <definedName name="PSWMergedSavingCell_0_545" hidden="1">#REF!</definedName>
    <definedName name="PSWMergedSavingCell_0_546" hidden="1">#REF!</definedName>
    <definedName name="PSWMergedSavingCell_0_547" hidden="1">#REF!</definedName>
    <definedName name="PSWMergedSavingCell_0_548" hidden="1">#REF!</definedName>
    <definedName name="PSWMergedSavingCell_0_549" hidden="1">#REF!</definedName>
    <definedName name="PSWMergedSavingCell_0_55" hidden="1">#REF!</definedName>
    <definedName name="PSWMergedSavingCell_0_550" hidden="1">#REF!</definedName>
    <definedName name="PSWMergedSavingCell_0_551" hidden="1">#REF!</definedName>
    <definedName name="PSWMergedSavingCell_0_552" hidden="1">#REF!</definedName>
    <definedName name="PSWMergedSavingCell_0_553" hidden="1">#REF!</definedName>
    <definedName name="PSWMergedSavingCell_0_554" hidden="1">#REF!</definedName>
    <definedName name="PSWMergedSavingCell_0_555" hidden="1">#REF!</definedName>
    <definedName name="PSWMergedSavingCell_0_556" hidden="1">#REF!</definedName>
    <definedName name="PSWMergedSavingCell_0_557" hidden="1">#REF!</definedName>
    <definedName name="PSWMergedSavingCell_0_558" hidden="1">#REF!</definedName>
    <definedName name="PSWMergedSavingCell_0_559" hidden="1">#REF!</definedName>
    <definedName name="PSWMergedSavingCell_0_56" hidden="1">#REF!</definedName>
    <definedName name="PSWMergedSavingCell_0_560" hidden="1">#REF!</definedName>
    <definedName name="PSWMergedSavingCell_0_561" hidden="1">#REF!</definedName>
    <definedName name="PSWMergedSavingCell_0_562" hidden="1">#REF!</definedName>
    <definedName name="PSWMergedSavingCell_0_563" hidden="1">#REF!</definedName>
    <definedName name="PSWMergedSavingCell_0_564" hidden="1">#REF!</definedName>
    <definedName name="PSWMergedSavingCell_0_565" hidden="1">#REF!</definedName>
    <definedName name="PSWMergedSavingCell_0_566" hidden="1">#REF!</definedName>
    <definedName name="PSWMergedSavingCell_0_567" hidden="1">#REF!</definedName>
    <definedName name="PSWMergedSavingCell_0_568" hidden="1">#REF!</definedName>
    <definedName name="PSWMergedSavingCell_0_569" hidden="1">#REF!</definedName>
    <definedName name="PSWMergedSavingCell_0_57" hidden="1">#REF!</definedName>
    <definedName name="PSWMergedSavingCell_0_570" hidden="1">#REF!</definedName>
    <definedName name="PSWMergedSavingCell_0_571" hidden="1">#REF!</definedName>
    <definedName name="PSWMergedSavingCell_0_572" hidden="1">#REF!</definedName>
    <definedName name="PSWMergedSavingCell_0_573" hidden="1">#REF!</definedName>
    <definedName name="PSWMergedSavingCell_0_574" hidden="1">#REF!</definedName>
    <definedName name="PSWMergedSavingCell_0_575" hidden="1">#REF!</definedName>
    <definedName name="PSWMergedSavingCell_0_576" hidden="1">#REF!</definedName>
    <definedName name="PSWMergedSavingCell_0_577" hidden="1">#REF!</definedName>
    <definedName name="PSWMergedSavingCell_0_578" hidden="1">#REF!</definedName>
    <definedName name="PSWMergedSavingCell_0_579" hidden="1">#REF!</definedName>
    <definedName name="PSWMergedSavingCell_0_58" hidden="1">#REF!</definedName>
    <definedName name="PSWMergedSavingCell_0_580" hidden="1">#REF!</definedName>
    <definedName name="PSWMergedSavingCell_0_581" hidden="1">#REF!</definedName>
    <definedName name="PSWMergedSavingCell_0_582" hidden="1">#REF!</definedName>
    <definedName name="PSWMergedSavingCell_0_583" hidden="1">#REF!</definedName>
    <definedName name="PSWMergedSavingCell_0_584" hidden="1">#REF!</definedName>
    <definedName name="PSWMergedSavingCell_0_59" hidden="1">#REF!</definedName>
    <definedName name="PSWMergedSavingCell_0_6" hidden="1">#REF!</definedName>
    <definedName name="PSWMergedSavingCell_0_60" hidden="1">#REF!</definedName>
    <definedName name="PSWMergedSavingCell_0_61" hidden="1">#REF!</definedName>
    <definedName name="PSWMergedSavingCell_0_62" hidden="1">#REF!</definedName>
    <definedName name="PSWMergedSavingCell_0_63" hidden="1">#REF!</definedName>
    <definedName name="PSWMergedSavingCell_0_64" hidden="1">#REF!</definedName>
    <definedName name="PSWMergedSavingCell_0_65" hidden="1">#REF!</definedName>
    <definedName name="PSWMergedSavingCell_0_66" hidden="1">#REF!</definedName>
    <definedName name="PSWMergedSavingCell_0_67" hidden="1">#REF!</definedName>
    <definedName name="PSWMergedSavingCell_0_68" hidden="1">#REF!</definedName>
    <definedName name="PSWMergedSavingCell_0_69" hidden="1">#REF!</definedName>
    <definedName name="PSWMergedSavingCell_0_7" hidden="1">#REF!</definedName>
    <definedName name="PSWMergedSavingCell_0_70" hidden="1">#REF!</definedName>
    <definedName name="PSWMergedSavingCell_0_71" hidden="1">#REF!</definedName>
    <definedName name="PSWMergedSavingCell_0_72" hidden="1">#REF!</definedName>
    <definedName name="PSWMergedSavingCell_0_73" hidden="1">#REF!</definedName>
    <definedName name="PSWMergedSavingCell_0_74" hidden="1">#REF!</definedName>
    <definedName name="PSWMergedSavingCell_0_75" hidden="1">#REF!</definedName>
    <definedName name="PSWMergedSavingCell_0_76" hidden="1">#REF!</definedName>
    <definedName name="PSWMergedSavingCell_0_77" hidden="1">#REF!</definedName>
    <definedName name="PSWMergedSavingCell_0_78" hidden="1">#REF!</definedName>
    <definedName name="PSWMergedSavingCell_0_79" hidden="1">#REF!</definedName>
    <definedName name="PSWMergedSavingCell_0_8" hidden="1">#REF!</definedName>
    <definedName name="PSWMergedSavingCell_0_80" hidden="1">#REF!</definedName>
    <definedName name="PSWMergedSavingCell_0_81" hidden="1">#REF!</definedName>
    <definedName name="PSWMergedSavingCell_0_82" hidden="1">#REF!</definedName>
    <definedName name="PSWMergedSavingCell_0_83" hidden="1">#REF!</definedName>
    <definedName name="PSWMergedSavingCell_0_84" hidden="1">#REF!</definedName>
    <definedName name="PSWMergedSavingCell_0_85" hidden="1">#REF!</definedName>
    <definedName name="PSWMergedSavingCell_0_86" hidden="1">#REF!</definedName>
    <definedName name="PSWMergedSavingCell_0_87" hidden="1">#REF!</definedName>
    <definedName name="PSWMergedSavingCell_0_88" hidden="1">#REF!</definedName>
    <definedName name="PSWMergedSavingCell_0_89" hidden="1">#REF!</definedName>
    <definedName name="PSWMergedSavingCell_0_9" hidden="1">#REF!</definedName>
    <definedName name="PSWMergedSavingCell_0_90" hidden="1">#REF!</definedName>
    <definedName name="PSWMergedSavingCell_0_91" hidden="1">#REF!</definedName>
    <definedName name="PSWMergedSavingCell_0_92" hidden="1">#REF!</definedName>
    <definedName name="PSWMergedSavingCell_0_93" hidden="1">#REF!</definedName>
    <definedName name="PSWMergedSavingCell_0_94" hidden="1">#REF!</definedName>
    <definedName name="PSWMergedSavingCell_0_95" hidden="1">#REF!</definedName>
    <definedName name="PSWMergedSavingCell_0_96" hidden="1">#REF!</definedName>
    <definedName name="PSWMergedSavingCell_0_97" hidden="1">#REF!</definedName>
    <definedName name="PSWMergedSavingCell_0_98" hidden="1">#REF!</definedName>
    <definedName name="PSWMergedSavingCell_0_99" hidden="1">#REF!</definedName>
    <definedName name="PSWMergedSavingCells_0" hidden="1">#REF!</definedName>
    <definedName name="PSWOutput_0" hidden="1">#REF!</definedName>
    <definedName name="PSWSavingCell_0" hidden="1">#REF!</definedName>
    <definedName name="PSWSeries_0_0_Labels" hidden="1">#REF!</definedName>
    <definedName name="PSWSeries_0_0_Values" hidden="1">#REF!</definedName>
    <definedName name="PSWSeries_0_1_Labels" hidden="1">#REF!</definedName>
    <definedName name="PSWSeries_0_1_Values" hidden="1">#REF!</definedName>
    <definedName name="PSWSeries_1_0_Labels" hidden="1">#REF!</definedName>
    <definedName name="PSWSeries_1_0_Values" hidden="1">#REF!</definedName>
    <definedName name="PSWSeries_1_1_Labels" hidden="1">#REF!</definedName>
    <definedName name="PSWSeries_1_1_Values" hidden="1">#REF!</definedName>
    <definedName name="PSWSeries_1_2_Labels" hidden="1">#REF!</definedName>
    <definedName name="PSWSeries_1_2_Values" hidden="1">#REF!</definedName>
    <definedName name="PSWSeries_1_3_Labels" hidden="1">#REF!</definedName>
    <definedName name="PSWSeries_1_3_Values" hidden="1">#REF!</definedName>
    <definedName name="qqq">#REF!</definedName>
    <definedName name="rrr">#REF!</definedName>
    <definedName name="sal">'[2]IR 1.3'!$T$7</definedName>
    <definedName name="SalInc">[3]Parameters!$B$10</definedName>
    <definedName name="SSS">[1]Gr!#REF!,[1]Gr!#REF!,[1]Gr!$C$1:$C$65536</definedName>
    <definedName name="XXX">[1]Gr!#REF!,[1]Gr!#REF!,[1]Gr!$C$1:$C$65536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5" i="1" s="1"/>
  <c r="F9" i="1"/>
  <c r="F5" i="1"/>
  <c r="E52" i="1" l="1"/>
  <c r="F23" i="1"/>
  <c r="O15" i="1" l="1"/>
  <c r="N15" i="1"/>
  <c r="L15" i="1"/>
  <c r="H15" i="1"/>
  <c r="E15" i="1"/>
  <c r="D15" i="1"/>
  <c r="C15" i="1"/>
  <c r="I14" i="1"/>
  <c r="G14" i="1"/>
  <c r="I13" i="1"/>
  <c r="K13" i="1" s="1"/>
  <c r="G13" i="1"/>
  <c r="I12" i="1"/>
  <c r="G12" i="1"/>
  <c r="I11" i="1"/>
  <c r="K11" i="1" s="1"/>
  <c r="G11" i="1"/>
  <c r="I10" i="1"/>
  <c r="G10" i="1"/>
  <c r="I9" i="1"/>
  <c r="K9" i="1" s="1"/>
  <c r="G9" i="1"/>
  <c r="I8" i="1"/>
  <c r="G8" i="1"/>
  <c r="I7" i="1"/>
  <c r="M7" i="1" s="1"/>
  <c r="G7" i="1"/>
  <c r="I6" i="1"/>
  <c r="K6" i="1" s="1"/>
  <c r="G6" i="1"/>
  <c r="I5" i="1"/>
  <c r="M5" i="1" s="1"/>
  <c r="G5" i="1"/>
  <c r="M9" i="1" l="1"/>
  <c r="J7" i="1"/>
  <c r="M13" i="1"/>
  <c r="P13" i="1" s="1"/>
  <c r="M11" i="1"/>
  <c r="P11" i="1" s="1"/>
  <c r="K7" i="1"/>
  <c r="P7" i="1" s="1"/>
  <c r="M6" i="1"/>
  <c r="J8" i="1"/>
  <c r="J10" i="1"/>
  <c r="J12" i="1"/>
  <c r="J14" i="1"/>
  <c r="K8" i="1"/>
  <c r="K10" i="1"/>
  <c r="K12" i="1"/>
  <c r="K14" i="1"/>
  <c r="M8" i="1"/>
  <c r="M10" i="1"/>
  <c r="M12" i="1"/>
  <c r="M14" i="1"/>
  <c r="K5" i="1"/>
  <c r="G15" i="1"/>
  <c r="J5" i="1"/>
  <c r="J9" i="1"/>
  <c r="J11" i="1"/>
  <c r="J13" i="1"/>
  <c r="I15" i="1"/>
  <c r="G17" i="1"/>
  <c r="P9" i="1"/>
  <c r="J6" i="1"/>
  <c r="M22" i="1" l="1"/>
  <c r="K22" i="1"/>
  <c r="J22" i="1"/>
  <c r="P22" i="1"/>
  <c r="P12" i="1"/>
  <c r="P10" i="1"/>
  <c r="K15" i="1"/>
  <c r="M15" i="1"/>
  <c r="P8" i="1"/>
  <c r="P14" i="1"/>
  <c r="P6" i="1"/>
  <c r="J15" i="1"/>
  <c r="R16" i="1" s="1"/>
  <c r="P5" i="1"/>
  <c r="F29" i="1" l="1"/>
  <c r="F36" i="1"/>
  <c r="F35" i="1"/>
  <c r="F28" i="1"/>
  <c r="F30" i="1"/>
  <c r="F37" i="1"/>
  <c r="M38" i="1" s="1"/>
  <c r="P38" i="1" s="1"/>
  <c r="P15" i="1"/>
  <c r="F44" i="1" s="1"/>
  <c r="J52" i="1" s="1"/>
  <c r="I52" i="1" l="1"/>
  <c r="M30" i="1"/>
  <c r="P30" i="1" s="1"/>
  <c r="F43" i="1"/>
  <c r="F52" i="1" s="1"/>
  <c r="F45" i="1"/>
  <c r="F31" i="1"/>
  <c r="F38" i="1"/>
  <c r="F46" i="1" l="1"/>
  <c r="J43" i="1" s="1"/>
  <c r="M45" i="1"/>
  <c r="K52" i="1"/>
  <c r="F55" i="1"/>
  <c r="M46" i="1" l="1"/>
  <c r="P45" i="1"/>
  <c r="P46" i="1" s="1"/>
</calcChain>
</file>

<file path=xl/sharedStrings.xml><?xml version="1.0" encoding="utf-8"?>
<sst xmlns="http://schemas.openxmlformats.org/spreadsheetml/2006/main" count="77" uniqueCount="51">
  <si>
    <t>AMANI INITIATIVE</t>
  </si>
  <si>
    <t>NSSF CONTRIBUTION</t>
  </si>
  <si>
    <t>DEDUCTIONS</t>
  </si>
  <si>
    <t>NAME</t>
  </si>
  <si>
    <t>Position</t>
  </si>
  <si>
    <t xml:space="preserve"> IDI </t>
  </si>
  <si>
    <t>R2G</t>
  </si>
  <si>
    <t>Edify</t>
  </si>
  <si>
    <t xml:space="preserve"> GFF </t>
  </si>
  <si>
    <t>GROSS PAY</t>
  </si>
  <si>
    <t>NSSF- 10%</t>
  </si>
  <si>
    <t>NSSF-5%</t>
  </si>
  <si>
    <t>LST</t>
  </si>
  <si>
    <t>PAYE</t>
  </si>
  <si>
    <t>ADVANCES</t>
  </si>
  <si>
    <t>ADVANCE</t>
  </si>
  <si>
    <t>NETPAY</t>
  </si>
  <si>
    <t>Alezuyo Gloria</t>
  </si>
  <si>
    <t>Programs/Administrative officer</t>
  </si>
  <si>
    <t>Emmanuel Isiagi</t>
  </si>
  <si>
    <t>Associate Accountant(part time)</t>
  </si>
  <si>
    <t>Florence Amanguru</t>
  </si>
  <si>
    <t>Program officer</t>
  </si>
  <si>
    <t>Inzikuru Everline</t>
  </si>
  <si>
    <t>Head of Programs</t>
  </si>
  <si>
    <t>Nakamanya Moureen</t>
  </si>
  <si>
    <t>Accounts/Administrative Officer</t>
  </si>
  <si>
    <t>Nixon Ochatre</t>
  </si>
  <si>
    <t>Team Leader</t>
  </si>
  <si>
    <t>Onzi Derrick</t>
  </si>
  <si>
    <t>Socioeconomic cordinator</t>
  </si>
  <si>
    <t>Apuniki Joyce</t>
  </si>
  <si>
    <t>Assistant Accountant</t>
  </si>
  <si>
    <t>Lilian Ayikoru</t>
  </si>
  <si>
    <t>Nurse</t>
  </si>
  <si>
    <t>Patrick Dramnimva</t>
  </si>
  <si>
    <t>District team Leader Maracha</t>
  </si>
  <si>
    <t>Total</t>
  </si>
  <si>
    <t>Prepared by: Isiagi Emmanuel</t>
  </si>
  <si>
    <t>Approved by: Okoth Emmanuel</t>
  </si>
  <si>
    <t>Authorised  by: Nixon Ochatre</t>
  </si>
  <si>
    <t>Accounts Associate</t>
  </si>
  <si>
    <t>Head of Finance/Administration</t>
  </si>
  <si>
    <t>CONTRIBUTIONS</t>
  </si>
  <si>
    <t>IDI</t>
  </si>
  <si>
    <t>EDIFY</t>
  </si>
  <si>
    <t>GFF</t>
  </si>
  <si>
    <t>NSSF</t>
  </si>
  <si>
    <t>NET PAY</t>
  </si>
  <si>
    <t xml:space="preserve">Total </t>
  </si>
  <si>
    <t>2022 (JUNE-JULY)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</si>
</sst>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Tahoma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name val="Calibri"/>
      <family val="2"/>
    </font>
    <font>
      <b/>
      <sz val="12"/>
      <color theme="1"/>
      <name val="Tahoma"/>
      <family val="2"/>
    </font>
    <font>
      <b/>
      <sz val="11"/>
      <color theme="1"/>
      <name val="Trebuchet MS"/>
      <family val="2"/>
    </font>
    <font>
      <sz val="11"/>
      <color rgb="FFFF0000"/>
      <name val="Tahoma"/>
      <family val="2"/>
    </font>
    <font>
      <b/>
      <sz val="11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3" fillId="0" borderId="6" xfId="0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164" fontId="3" fillId="0" borderId="6" xfId="1" applyNumberFormat="1" applyFont="1" applyFill="1" applyBorder="1" applyAlignment="1">
      <alignment horizontal="left" vertical="top"/>
    </xf>
    <xf numFmtId="43" fontId="3" fillId="0" borderId="6" xfId="1" applyFont="1" applyFill="1" applyBorder="1" applyAlignment="1">
      <alignment horizontal="left" vertical="top"/>
    </xf>
    <xf numFmtId="0" fontId="6" fillId="0" borderId="6" xfId="2" applyFont="1" applyBorder="1"/>
    <xf numFmtId="0" fontId="7" fillId="0" borderId="6" xfId="2" applyFont="1" applyBorder="1"/>
    <xf numFmtId="43" fontId="2" fillId="0" borderId="6" xfId="3" applyFont="1" applyBorder="1"/>
    <xf numFmtId="0" fontId="9" fillId="0" borderId="6" xfId="2" applyFont="1" applyFill="1" applyBorder="1"/>
    <xf numFmtId="164" fontId="3" fillId="0" borderId="6" xfId="1" applyNumberFormat="1" applyFont="1" applyFill="1" applyBorder="1" applyAlignment="1">
      <alignment horizontal="left" vertical="top" wrapText="1"/>
    </xf>
    <xf numFmtId="43" fontId="3" fillId="0" borderId="6" xfId="1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11" fillId="0" borderId="6" xfId="2" applyFont="1" applyBorder="1"/>
    <xf numFmtId="0" fontId="12" fillId="0" borderId="6" xfId="0" applyFont="1" applyFill="1" applyBorder="1"/>
    <xf numFmtId="43" fontId="12" fillId="0" borderId="6" xfId="3" applyFont="1" applyBorder="1"/>
    <xf numFmtId="41" fontId="12" fillId="0" borderId="6" xfId="4" applyFont="1" applyBorder="1"/>
    <xf numFmtId="43" fontId="12" fillId="0" borderId="6" xfId="1" applyFont="1" applyBorder="1"/>
    <xf numFmtId="164" fontId="13" fillId="0" borderId="6" xfId="1" applyNumberFormat="1" applyFont="1" applyFill="1" applyBorder="1" applyAlignment="1">
      <alignment horizontal="left" vertical="top"/>
    </xf>
    <xf numFmtId="43" fontId="13" fillId="0" borderId="6" xfId="1" applyFont="1" applyFill="1" applyBorder="1" applyAlignment="1">
      <alignment horizontal="left" vertical="top"/>
    </xf>
    <xf numFmtId="43" fontId="13" fillId="0" borderId="6" xfId="1" applyFont="1" applyFill="1" applyBorder="1" applyAlignment="1">
      <alignment horizontal="left" vertical="top" wrapText="1"/>
    </xf>
    <xf numFmtId="164" fontId="13" fillId="0" borderId="6" xfId="1" applyNumberFormat="1" applyFont="1" applyFill="1" applyBorder="1" applyAlignment="1">
      <alignment horizontal="left" vertical="top" wrapText="1"/>
    </xf>
    <xf numFmtId="0" fontId="13" fillId="0" borderId="0" xfId="0" applyFont="1" applyFill="1"/>
    <xf numFmtId="164" fontId="13" fillId="2" borderId="6" xfId="1" applyNumberFormat="1" applyFont="1" applyFill="1" applyBorder="1" applyAlignment="1">
      <alignment horizontal="left" vertical="top"/>
    </xf>
    <xf numFmtId="164" fontId="13" fillId="2" borderId="6" xfId="1" applyNumberFormat="1" applyFont="1" applyFill="1" applyBorder="1" applyAlignment="1">
      <alignment horizontal="left" vertical="top" wrapText="1"/>
    </xf>
    <xf numFmtId="0" fontId="13" fillId="2" borderId="0" xfId="0" applyFont="1" applyFill="1"/>
    <xf numFmtId="43" fontId="13" fillId="0" borderId="0" xfId="1" applyFont="1" applyFill="1"/>
    <xf numFmtId="0" fontId="3" fillId="0" borderId="4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43" fontId="3" fillId="0" borderId="0" xfId="1" applyFont="1" applyFill="1" applyBorder="1" applyAlignment="1">
      <alignment vertical="top" wrapText="1"/>
    </xf>
    <xf numFmtId="43" fontId="3" fillId="0" borderId="0" xfId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left" vertical="top"/>
    </xf>
    <xf numFmtId="43" fontId="3" fillId="0" borderId="0" xfId="1" applyFont="1" applyFill="1" applyBorder="1" applyAlignment="1">
      <alignment horizontal="left" vertical="top"/>
    </xf>
    <xf numFmtId="43" fontId="3" fillId="0" borderId="0" xfId="1" applyFont="1" applyBorder="1" applyAlignment="1">
      <alignment horizontal="right" vertical="top"/>
    </xf>
    <xf numFmtId="0" fontId="3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vertical="top" wrapText="1"/>
    </xf>
    <xf numFmtId="43" fontId="4" fillId="0" borderId="0" xfId="1" applyFont="1" applyAlignment="1">
      <alignment horizontal="right" vertical="top"/>
    </xf>
    <xf numFmtId="164" fontId="4" fillId="0" borderId="0" xfId="1" applyNumberFormat="1" applyFont="1" applyAlignment="1">
      <alignment horizontal="left" vertical="top"/>
    </xf>
    <xf numFmtId="43" fontId="4" fillId="0" borderId="0" xfId="1" applyFont="1" applyAlignment="1">
      <alignment horizontal="left" vertical="top"/>
    </xf>
    <xf numFmtId="0" fontId="14" fillId="0" borderId="6" xfId="2" applyFont="1" applyBorder="1"/>
    <xf numFmtId="43" fontId="14" fillId="0" borderId="6" xfId="3" applyFont="1" applyBorder="1"/>
    <xf numFmtId="0" fontId="15" fillId="0" borderId="0" xfId="0" applyFont="1" applyFill="1"/>
    <xf numFmtId="41" fontId="2" fillId="0" borderId="6" xfId="4" applyFont="1" applyBorder="1"/>
    <xf numFmtId="43" fontId="2" fillId="0" borderId="6" xfId="1" applyFont="1" applyBorder="1"/>
    <xf numFmtId="0" fontId="4" fillId="0" borderId="0" xfId="0" applyFont="1" applyBorder="1" applyAlignment="1">
      <alignment vertical="top" wrapText="1"/>
    </xf>
    <xf numFmtId="43" fontId="4" fillId="0" borderId="0" xfId="1" applyFont="1" applyBorder="1" applyAlignment="1">
      <alignment vertical="top" wrapText="1"/>
    </xf>
    <xf numFmtId="43" fontId="4" fillId="0" borderId="0" xfId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left" vertical="top"/>
    </xf>
    <xf numFmtId="43" fontId="4" fillId="0" borderId="0" xfId="1" applyFont="1" applyBorder="1" applyAlignment="1">
      <alignment horizontal="left" vertical="top"/>
    </xf>
    <xf numFmtId="43" fontId="16" fillId="3" borderId="0" xfId="1" applyFont="1" applyFill="1" applyBorder="1"/>
    <xf numFmtId="43" fontId="3" fillId="0" borderId="6" xfId="1" applyFont="1" applyFill="1" applyBorder="1" applyAlignment="1">
      <alignment horizontal="right" vertical="top" wrapText="1" indent="1"/>
    </xf>
    <xf numFmtId="43" fontId="13" fillId="0" borderId="6" xfId="1" applyFont="1" applyFill="1" applyBorder="1" applyAlignment="1">
      <alignment horizontal="right" vertical="top" wrapText="1" indent="1"/>
    </xf>
    <xf numFmtId="43" fontId="14" fillId="0" borderId="6" xfId="1" applyFont="1" applyBorder="1" applyAlignment="1">
      <alignment horizontal="right" indent="1"/>
    </xf>
    <xf numFmtId="43" fontId="3" fillId="0" borderId="0" xfId="1" applyFont="1" applyFill="1" applyBorder="1" applyAlignment="1">
      <alignment horizontal="right" vertical="top" indent="1"/>
    </xf>
    <xf numFmtId="43" fontId="3" fillId="0" borderId="0" xfId="1" applyFont="1" applyAlignment="1">
      <alignment horizontal="right" indent="1"/>
    </xf>
    <xf numFmtId="43" fontId="4" fillId="0" borderId="0" xfId="1" applyFont="1" applyBorder="1" applyAlignment="1">
      <alignment horizontal="right" vertical="top" indent="1"/>
    </xf>
    <xf numFmtId="43" fontId="4" fillId="0" borderId="0" xfId="1" applyFont="1" applyAlignment="1">
      <alignment horizontal="right" vertical="top" indent="1"/>
    </xf>
    <xf numFmtId="43" fontId="14" fillId="0" borderId="6" xfId="1" applyFont="1" applyBorder="1"/>
    <xf numFmtId="43" fontId="13" fillId="0" borderId="6" xfId="1" applyFont="1" applyFill="1" applyBorder="1" applyAlignment="1">
      <alignment vertical="top"/>
    </xf>
    <xf numFmtId="0" fontId="4" fillId="0" borderId="6" xfId="0" applyFont="1" applyBorder="1" applyAlignment="1">
      <alignment vertical="top" wrapText="1"/>
    </xf>
    <xf numFmtId="43" fontId="4" fillId="0" borderId="6" xfId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9" fontId="4" fillId="0" borderId="0" xfId="5" applyFont="1" applyAlignment="1">
      <alignment horizontal="left" vertical="top"/>
    </xf>
    <xf numFmtId="9" fontId="4" fillId="0" borderId="0" xfId="5" applyFont="1" applyAlignment="1">
      <alignment horizontal="right" vertical="top" indent="1"/>
    </xf>
    <xf numFmtId="43" fontId="4" fillId="0" borderId="0" xfId="0" applyNumberFormat="1" applyFont="1"/>
    <xf numFmtId="43" fontId="4" fillId="0" borderId="6" xfId="1" applyFont="1" applyBorder="1" applyAlignment="1">
      <alignment horizontal="right" vertical="top"/>
    </xf>
    <xf numFmtId="164" fontId="4" fillId="0" borderId="6" xfId="1" applyNumberFormat="1" applyFont="1" applyBorder="1" applyAlignment="1">
      <alignment horizontal="left" vertical="top"/>
    </xf>
    <xf numFmtId="43" fontId="4" fillId="0" borderId="6" xfId="1" applyFont="1" applyBorder="1" applyAlignment="1">
      <alignment horizontal="left" vertical="top"/>
    </xf>
    <xf numFmtId="43" fontId="4" fillId="0" borderId="6" xfId="1" applyFont="1" applyBorder="1" applyAlignment="1">
      <alignment horizontal="right" vertical="top" inden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43" fontId="10" fillId="0" borderId="0" xfId="1" applyFont="1" applyAlignment="1">
      <alignment vertical="top" wrapText="1"/>
    </xf>
    <xf numFmtId="43" fontId="10" fillId="0" borderId="6" xfId="1" applyFont="1" applyBorder="1" applyAlignment="1">
      <alignment vertical="top" wrapText="1"/>
    </xf>
    <xf numFmtId="43" fontId="10" fillId="0" borderId="6" xfId="1" applyFont="1" applyBorder="1" applyAlignment="1">
      <alignment horizontal="right" vertical="top"/>
    </xf>
    <xf numFmtId="164" fontId="10" fillId="0" borderId="6" xfId="1" applyNumberFormat="1" applyFont="1" applyBorder="1" applyAlignment="1">
      <alignment horizontal="left" vertical="top"/>
    </xf>
    <xf numFmtId="43" fontId="10" fillId="0" borderId="6" xfId="1" applyFont="1" applyBorder="1" applyAlignment="1">
      <alignment horizontal="left" vertical="top"/>
    </xf>
    <xf numFmtId="43" fontId="10" fillId="0" borderId="6" xfId="1" applyFont="1" applyBorder="1" applyAlignment="1">
      <alignment horizontal="right" vertical="top" indent="1"/>
    </xf>
    <xf numFmtId="164" fontId="10" fillId="0" borderId="0" xfId="1" applyNumberFormat="1" applyFont="1" applyAlignment="1">
      <alignment horizontal="left" vertical="top"/>
    </xf>
    <xf numFmtId="43" fontId="10" fillId="0" borderId="0" xfId="1" applyFont="1" applyAlignment="1">
      <alignment horizontal="left" vertical="top"/>
    </xf>
    <xf numFmtId="0" fontId="10" fillId="0" borderId="0" xfId="0" applyFont="1"/>
    <xf numFmtId="43" fontId="10" fillId="0" borderId="0" xfId="1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10" fillId="0" borderId="0" xfId="1" applyNumberFormat="1" applyFont="1" applyBorder="1" applyAlignment="1">
      <alignment horizontal="left" vertical="top"/>
    </xf>
    <xf numFmtId="43" fontId="10" fillId="0" borderId="0" xfId="1" applyFont="1" applyBorder="1" applyAlignment="1">
      <alignment horizontal="left" vertical="top"/>
    </xf>
    <xf numFmtId="43" fontId="10" fillId="0" borderId="0" xfId="1" applyFont="1" applyBorder="1" applyAlignment="1">
      <alignment horizontal="right" vertical="top" indent="1"/>
    </xf>
    <xf numFmtId="43" fontId="10" fillId="0" borderId="0" xfId="1" applyFont="1" applyAlignment="1">
      <alignment horizontal="right" vertical="top" indent="1"/>
    </xf>
    <xf numFmtId="0" fontId="17" fillId="0" borderId="6" xfId="0" applyFont="1" applyBorder="1" applyAlignment="1">
      <alignment vertical="top" wrapText="1"/>
    </xf>
    <xf numFmtId="43" fontId="17" fillId="0" borderId="0" xfId="1" applyFont="1" applyAlignment="1">
      <alignment horizontal="left" vertical="top"/>
    </xf>
    <xf numFmtId="43" fontId="18" fillId="0" borderId="0" xfId="1" applyFont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17" fontId="3" fillId="0" borderId="4" xfId="0" applyNumberFormat="1" applyFont="1" applyFill="1" applyBorder="1" applyAlignment="1">
      <alignment horizontal="center" vertical="top"/>
    </xf>
    <xf numFmtId="17" fontId="3" fillId="0" borderId="0" xfId="0" applyNumberFormat="1" applyFont="1" applyFill="1" applyBorder="1" applyAlignment="1">
      <alignment horizontal="center" vertical="top"/>
    </xf>
    <xf numFmtId="17" fontId="3" fillId="0" borderId="5" xfId="0" applyNumberFormat="1" applyFont="1" applyFill="1" applyBorder="1" applyAlignment="1">
      <alignment horizontal="center" vertical="top"/>
    </xf>
    <xf numFmtId="43" fontId="3" fillId="0" borderId="6" xfId="1" applyFont="1" applyFill="1" applyBorder="1" applyAlignment="1">
      <alignment horizontal="center" vertical="top" wrapText="1"/>
    </xf>
    <xf numFmtId="164" fontId="3" fillId="0" borderId="6" xfId="1" applyNumberFormat="1" applyFont="1" applyFill="1" applyBorder="1" applyAlignment="1">
      <alignment horizontal="left" vertical="top"/>
    </xf>
  </cellXfs>
  <cellStyles count="6">
    <cellStyle name="Comma" xfId="1" builtinId="3"/>
    <cellStyle name="Comma [0] 2" xfId="4"/>
    <cellStyle name="Comma 2 3" xfId="3"/>
    <cellStyle name="Normal" xfId="0" builtinId="0"/>
    <cellStyle name="Normal 2 2 2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server\data\Tax%20General%20Information\DOCUMENT\Client%202000\VID%20Public%20Bank\Comp\Income%20structure%20for%20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i-kla-fs1\Confidential\Documents%20and%20Settings\Jaym\Local%20Settings\Temporary%20Internet%20Files\OLK1\PDI%20Field%20Draft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i-kla-fs1\Confidential\Documents%20and%20Settings\abolton\Desktop\Flash%20Drive%20(Ashlin)\Flash%20Drive\Budge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"/>
      <sheetName val="Net"/>
      <sheetName val="Sum-Local"/>
      <sheetName val="Sum-Expat"/>
      <sheetName val="Comp"/>
      <sheetName val="Table 2-object class"/>
      <sheetName val="Table 5 Summary"/>
      <sheetName val="Table 3 - Program Area"/>
      <sheetName val="Table4 - Program-object class"/>
      <sheetName val="TD Nov 2019"/>
      <sheetName val="Commitments"/>
      <sheetName val="TD Dec 2019"/>
    </sheetNames>
    <sheetDataSet>
      <sheetData sheetId="0" refreshError="1">
        <row r="5">
          <cell r="C5" t="str">
            <v>Basic net salary in USD (BS)</v>
          </cell>
        </row>
        <row r="7">
          <cell r="C7">
            <v>1040</v>
          </cell>
        </row>
        <row r="8">
          <cell r="C8">
            <v>695</v>
          </cell>
        </row>
        <row r="17">
          <cell r="C17">
            <v>550</v>
          </cell>
        </row>
        <row r="18">
          <cell r="C18">
            <v>310</v>
          </cell>
        </row>
        <row r="19">
          <cell r="C19">
            <v>308</v>
          </cell>
        </row>
        <row r="20">
          <cell r="C20">
            <v>295</v>
          </cell>
        </row>
        <row r="21">
          <cell r="C21">
            <v>300</v>
          </cell>
        </row>
        <row r="22">
          <cell r="C22">
            <v>295</v>
          </cell>
        </row>
        <row r="23">
          <cell r="C23">
            <v>298</v>
          </cell>
        </row>
        <row r="24">
          <cell r="C24">
            <v>300</v>
          </cell>
        </row>
        <row r="25">
          <cell r="C25">
            <v>308</v>
          </cell>
        </row>
        <row r="26">
          <cell r="C26">
            <v>240</v>
          </cell>
        </row>
        <row r="27">
          <cell r="C27">
            <v>235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>
        <row r="1">
          <cell r="C1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Costs"/>
      <sheetName val="IR Old Data"/>
      <sheetName val="Summary By CLIN"/>
      <sheetName val="IR 1.1"/>
      <sheetName val="IR 1.2"/>
      <sheetName val="IR 1.3"/>
      <sheetName val="IR 1.4"/>
      <sheetName val="IR 1.5"/>
      <sheetName val=" ANE"/>
      <sheetName val="Workshops"/>
      <sheetName val=" AFR"/>
      <sheetName val=" LAC"/>
      <sheetName val=" Ukraine"/>
      <sheetName val="FULL FS"/>
      <sheetName val="Cost Summary of All Regions"/>
      <sheetName val="TOTAL BUDGET SUMMARY"/>
      <sheetName val="Budget Assumptions"/>
      <sheetName val="Raw Data1"/>
      <sheetName val="ANE Raw Data"/>
      <sheetName val="Cost Summary of CLIN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T7">
            <v>1.05</v>
          </cell>
        </row>
        <row r="8">
          <cell r="T8">
            <v>1.03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F424a"/>
      <sheetName val="pie chart"/>
      <sheetName val="Summary"/>
      <sheetName val="CLIN Summary"/>
      <sheetName val="Parameters"/>
      <sheetName val="ALL MSH CLINS"/>
      <sheetName val="CLIN_1"/>
      <sheetName val="CLIN_2"/>
      <sheetName val="CLIN_3"/>
      <sheetName val="CLIN_4"/>
      <sheetName val="CLIN_5"/>
      <sheetName val="SUB 1"/>
      <sheetName val="SUB 2"/>
      <sheetName val="SUB 3"/>
      <sheetName val="SUB 4"/>
      <sheetName val="SUB 5"/>
      <sheetName val="SUB 6"/>
      <sheetName val="SUB 7"/>
      <sheetName val="Training"/>
      <sheetName val="Procurement "/>
      <sheetName val="Grants"/>
      <sheetName val="Solomon Summary"/>
      <sheetName val="Table 5 Summary"/>
      <sheetName val="Table 2-Object class"/>
      <sheetName val="Table 3 - Program Area"/>
      <sheetName val="Table4 - Program-object class"/>
      <sheetName val="TD Nov 2019"/>
      <sheetName val="Commitments"/>
      <sheetName val="TD Dec 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B10">
            <v>0.05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0">
          <cell r="B10" t="str">
            <v>Previous Amount Received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showWhiteSpace="0" view="pageBreakPreview" zoomScale="60" zoomScaleNormal="60" zoomScalePageLayoutView="57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1" sqref="E11"/>
    </sheetView>
  </sheetViews>
  <sheetFormatPr defaultColWidth="8.85546875" defaultRowHeight="14.25" x14ac:dyDescent="0.2"/>
  <cols>
    <col min="1" max="1" width="43.42578125" style="35" customWidth="1"/>
    <col min="2" max="2" width="38.42578125" style="36" customWidth="1"/>
    <col min="3" max="3" width="23.5703125" style="37" customWidth="1"/>
    <col min="4" max="4" width="19.42578125" style="37" bestFit="1" customWidth="1"/>
    <col min="5" max="5" width="21.85546875" style="37" bestFit="1" customWidth="1"/>
    <col min="6" max="6" width="21.85546875" style="38" bestFit="1" customWidth="1"/>
    <col min="7" max="7" width="19.85546875" style="39" hidden="1" customWidth="1"/>
    <col min="8" max="8" width="0.28515625" style="39" customWidth="1"/>
    <col min="9" max="9" width="22.28515625" style="40" bestFit="1" customWidth="1"/>
    <col min="10" max="10" width="20.5703125" style="58" bestFit="1" customWidth="1"/>
    <col min="11" max="11" width="22" style="40" bestFit="1" customWidth="1"/>
    <col min="12" max="12" width="7.28515625" style="39" hidden="1" customWidth="1"/>
    <col min="13" max="13" width="19" style="40" bestFit="1" customWidth="1"/>
    <col min="14" max="14" width="21.28515625" style="39" hidden="1" customWidth="1"/>
    <col min="15" max="15" width="15.85546875" style="39" hidden="1" customWidth="1"/>
    <col min="16" max="16" width="22.28515625" style="39" bestFit="1" customWidth="1"/>
    <col min="17" max="17" width="8.85546875" style="1"/>
    <col min="18" max="18" width="13.42578125" style="1" bestFit="1" customWidth="1"/>
    <col min="19" max="16384" width="8.85546875" style="1"/>
  </cols>
  <sheetData>
    <row r="1" spans="1:18" ht="23.2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</row>
    <row r="2" spans="1:18" ht="18" x14ac:dyDescent="0.2">
      <c r="A2" s="94" t="s">
        <v>50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18" ht="18" x14ac:dyDescent="0.2">
      <c r="A3" s="2"/>
      <c r="B3" s="3"/>
      <c r="C3" s="97"/>
      <c r="D3" s="97"/>
      <c r="E3" s="97"/>
      <c r="F3" s="97"/>
      <c r="G3" s="4"/>
      <c r="H3" s="4"/>
      <c r="I3" s="5"/>
      <c r="J3" s="98" t="s">
        <v>1</v>
      </c>
      <c r="K3" s="98"/>
      <c r="L3" s="4"/>
      <c r="M3" s="5"/>
      <c r="N3" s="98" t="s">
        <v>2</v>
      </c>
      <c r="O3" s="98"/>
      <c r="P3" s="4"/>
    </row>
    <row r="4" spans="1:18" s="12" customFormat="1" ht="18" x14ac:dyDescent="0.25">
      <c r="A4" s="6" t="s">
        <v>3</v>
      </c>
      <c r="B4" s="7" t="s">
        <v>4</v>
      </c>
      <c r="C4" s="8" t="s">
        <v>5</v>
      </c>
      <c r="D4" s="44" t="s">
        <v>6</v>
      </c>
      <c r="E4" s="45" t="s">
        <v>7</v>
      </c>
      <c r="F4" s="44" t="s">
        <v>8</v>
      </c>
      <c r="G4" s="9" t="s">
        <v>9</v>
      </c>
      <c r="H4" s="10"/>
      <c r="I4" s="11" t="s">
        <v>9</v>
      </c>
      <c r="J4" s="52" t="s">
        <v>10</v>
      </c>
      <c r="K4" s="11" t="s">
        <v>11</v>
      </c>
      <c r="L4" s="10" t="s">
        <v>12</v>
      </c>
      <c r="M4" s="11" t="s">
        <v>13</v>
      </c>
      <c r="N4" s="10" t="s">
        <v>14</v>
      </c>
      <c r="O4" s="10" t="s">
        <v>15</v>
      </c>
      <c r="P4" s="10" t="s">
        <v>16</v>
      </c>
    </row>
    <row r="5" spans="1:18" s="22" customFormat="1" ht="15.75" x14ac:dyDescent="0.25">
      <c r="A5" s="13" t="s">
        <v>17</v>
      </c>
      <c r="B5" s="14" t="s">
        <v>18</v>
      </c>
      <c r="C5" s="15"/>
      <c r="D5" s="16">
        <v>100000</v>
      </c>
      <c r="E5" s="17"/>
      <c r="F5" s="16">
        <f>+SUM(100000+10526)</f>
        <v>110526</v>
      </c>
      <c r="G5" s="16">
        <f t="shared" ref="G5:G14" si="0">SUM(C5:F5)</f>
        <v>210526</v>
      </c>
      <c r="H5" s="18"/>
      <c r="I5" s="19">
        <f t="shared" ref="I5:I14" si="1">SUM(C5:F5)</f>
        <v>210526</v>
      </c>
      <c r="J5" s="53">
        <f t="shared" ref="J5:J14" si="2">I5*0.1</f>
        <v>21052.600000000002</v>
      </c>
      <c r="K5" s="20">
        <f t="shared" ref="K5:K14" si="3">I5*0.05</f>
        <v>10526.300000000001</v>
      </c>
      <c r="L5" s="18"/>
      <c r="M5" s="60">
        <f t="shared" ref="M5:M14" si="4">IF(I5&gt;410000,((I5-410000)*0.3)+25000,IF(I5&gt;335000,((I5-335000)*0.2)+10000,IF(I5&gt;235000,(I5-235000)*0.1,0)))</f>
        <v>0</v>
      </c>
      <c r="N5" s="21"/>
      <c r="O5" s="18">
        <v>0</v>
      </c>
      <c r="P5" s="18">
        <f t="shared" ref="P5:P14" si="5">I5-K5+O5-M5-N5-L5</f>
        <v>199999.7</v>
      </c>
    </row>
    <row r="6" spans="1:18" s="22" customFormat="1" ht="15.75" x14ac:dyDescent="0.25">
      <c r="A6" s="13" t="s">
        <v>19</v>
      </c>
      <c r="B6" s="14" t="s">
        <v>20</v>
      </c>
      <c r="C6" s="15"/>
      <c r="D6" s="16">
        <v>0</v>
      </c>
      <c r="E6" s="17">
        <v>100000</v>
      </c>
      <c r="F6" s="16">
        <f>SUM(110526)</f>
        <v>110526</v>
      </c>
      <c r="G6" s="16">
        <f t="shared" si="0"/>
        <v>210526</v>
      </c>
      <c r="H6" s="18"/>
      <c r="I6" s="19">
        <f t="shared" si="1"/>
        <v>210526</v>
      </c>
      <c r="J6" s="53">
        <f t="shared" si="2"/>
        <v>21052.600000000002</v>
      </c>
      <c r="K6" s="20">
        <f t="shared" si="3"/>
        <v>10526.300000000001</v>
      </c>
      <c r="L6" s="18"/>
      <c r="M6" s="60">
        <f t="shared" si="4"/>
        <v>0</v>
      </c>
      <c r="N6" s="21">
        <v>0</v>
      </c>
      <c r="O6" s="18">
        <v>0</v>
      </c>
      <c r="P6" s="18">
        <f t="shared" si="5"/>
        <v>199999.7</v>
      </c>
    </row>
    <row r="7" spans="1:18" s="22" customFormat="1" ht="15.75" x14ac:dyDescent="0.25">
      <c r="A7" s="13" t="s">
        <v>21</v>
      </c>
      <c r="B7" s="14" t="s">
        <v>22</v>
      </c>
      <c r="C7" s="15"/>
      <c r="D7" s="16">
        <v>275000</v>
      </c>
      <c r="E7" s="17"/>
      <c r="F7" s="16"/>
      <c r="G7" s="16">
        <f t="shared" si="0"/>
        <v>275000</v>
      </c>
      <c r="H7" s="18"/>
      <c r="I7" s="19">
        <f t="shared" si="1"/>
        <v>275000</v>
      </c>
      <c r="J7" s="53">
        <f t="shared" si="2"/>
        <v>27500</v>
      </c>
      <c r="K7" s="20">
        <f t="shared" si="3"/>
        <v>13750</v>
      </c>
      <c r="L7" s="18"/>
      <c r="M7" s="60">
        <f t="shared" si="4"/>
        <v>4000</v>
      </c>
      <c r="N7" s="21">
        <v>0</v>
      </c>
      <c r="O7" s="18">
        <v>0</v>
      </c>
      <c r="P7" s="18">
        <f t="shared" si="5"/>
        <v>257250</v>
      </c>
    </row>
    <row r="8" spans="1:18" s="22" customFormat="1" ht="15.75" x14ac:dyDescent="0.25">
      <c r="A8" s="13" t="s">
        <v>23</v>
      </c>
      <c r="B8" s="14" t="s">
        <v>24</v>
      </c>
      <c r="C8" s="15"/>
      <c r="D8" s="16">
        <v>50000</v>
      </c>
      <c r="E8" s="17"/>
      <c r="F8" s="16">
        <v>510000</v>
      </c>
      <c r="G8" s="16">
        <f t="shared" si="0"/>
        <v>560000</v>
      </c>
      <c r="H8" s="18"/>
      <c r="I8" s="19">
        <f t="shared" si="1"/>
        <v>560000</v>
      </c>
      <c r="J8" s="53">
        <f t="shared" si="2"/>
        <v>56000</v>
      </c>
      <c r="K8" s="20">
        <f t="shared" si="3"/>
        <v>28000</v>
      </c>
      <c r="L8" s="18"/>
      <c r="M8" s="60">
        <f t="shared" si="4"/>
        <v>70000</v>
      </c>
      <c r="N8" s="21">
        <v>0</v>
      </c>
      <c r="O8" s="18"/>
      <c r="P8" s="18">
        <f t="shared" si="5"/>
        <v>462000</v>
      </c>
    </row>
    <row r="9" spans="1:18" s="25" customFormat="1" ht="18.600000000000001" customHeight="1" x14ac:dyDescent="0.25">
      <c r="A9" s="13" t="s">
        <v>25</v>
      </c>
      <c r="B9" s="14" t="s">
        <v>26</v>
      </c>
      <c r="C9" s="15"/>
      <c r="D9" s="16">
        <v>0</v>
      </c>
      <c r="E9" s="17"/>
      <c r="F9" s="16">
        <f>+SUM(248000+150000)</f>
        <v>398000</v>
      </c>
      <c r="G9" s="16">
        <f t="shared" si="0"/>
        <v>398000</v>
      </c>
      <c r="H9" s="23"/>
      <c r="I9" s="19">
        <f t="shared" si="1"/>
        <v>398000</v>
      </c>
      <c r="J9" s="53">
        <f t="shared" si="2"/>
        <v>39800</v>
      </c>
      <c r="K9" s="20">
        <f t="shared" si="3"/>
        <v>19900</v>
      </c>
      <c r="L9" s="23"/>
      <c r="M9" s="60">
        <f t="shared" si="4"/>
        <v>22600</v>
      </c>
      <c r="N9" s="24"/>
      <c r="O9" s="23"/>
      <c r="P9" s="18">
        <f t="shared" si="5"/>
        <v>355500</v>
      </c>
    </row>
    <row r="10" spans="1:18" s="22" customFormat="1" ht="15.75" x14ac:dyDescent="0.25">
      <c r="A10" s="13" t="s">
        <v>27</v>
      </c>
      <c r="B10" s="14" t="s">
        <v>28</v>
      </c>
      <c r="C10" s="15">
        <v>88800</v>
      </c>
      <c r="D10" s="16"/>
      <c r="E10" s="17"/>
      <c r="F10" s="16">
        <v>799200</v>
      </c>
      <c r="G10" s="16">
        <f t="shared" si="0"/>
        <v>888000</v>
      </c>
      <c r="H10" s="18"/>
      <c r="I10" s="19">
        <f t="shared" si="1"/>
        <v>888000</v>
      </c>
      <c r="J10" s="53">
        <f t="shared" si="2"/>
        <v>88800</v>
      </c>
      <c r="K10" s="20">
        <f t="shared" si="3"/>
        <v>44400</v>
      </c>
      <c r="L10" s="18"/>
      <c r="M10" s="60">
        <f t="shared" si="4"/>
        <v>168400</v>
      </c>
      <c r="N10" s="21">
        <v>0</v>
      </c>
      <c r="O10" s="18"/>
      <c r="P10" s="18">
        <f t="shared" si="5"/>
        <v>675200</v>
      </c>
    </row>
    <row r="11" spans="1:18" s="22" customFormat="1" ht="15.75" x14ac:dyDescent="0.25">
      <c r="A11" s="13" t="s">
        <v>29</v>
      </c>
      <c r="B11" s="14" t="s">
        <v>30</v>
      </c>
      <c r="C11" s="15"/>
      <c r="D11" s="16">
        <v>30000</v>
      </c>
      <c r="E11" s="17">
        <v>445000</v>
      </c>
      <c r="F11" s="16"/>
      <c r="G11" s="16">
        <f t="shared" si="0"/>
        <v>475000</v>
      </c>
      <c r="H11" s="18"/>
      <c r="I11" s="19">
        <f t="shared" si="1"/>
        <v>475000</v>
      </c>
      <c r="J11" s="53">
        <f t="shared" si="2"/>
        <v>47500</v>
      </c>
      <c r="K11" s="20">
        <f t="shared" si="3"/>
        <v>23750</v>
      </c>
      <c r="L11" s="18"/>
      <c r="M11" s="60">
        <f t="shared" si="4"/>
        <v>44500</v>
      </c>
      <c r="N11" s="21">
        <v>0</v>
      </c>
      <c r="O11" s="18"/>
      <c r="P11" s="18">
        <f t="shared" si="5"/>
        <v>406750</v>
      </c>
    </row>
    <row r="12" spans="1:18" s="22" customFormat="1" ht="15.75" x14ac:dyDescent="0.25">
      <c r="A12" s="13" t="s">
        <v>31</v>
      </c>
      <c r="B12" s="13" t="s">
        <v>32</v>
      </c>
      <c r="C12" s="15">
        <v>276000</v>
      </c>
      <c r="D12" s="16"/>
      <c r="E12" s="17"/>
      <c r="F12" s="16"/>
      <c r="G12" s="16">
        <f t="shared" si="0"/>
        <v>276000</v>
      </c>
      <c r="H12" s="18"/>
      <c r="I12" s="19">
        <f t="shared" si="1"/>
        <v>276000</v>
      </c>
      <c r="J12" s="53">
        <f t="shared" si="2"/>
        <v>27600</v>
      </c>
      <c r="K12" s="20">
        <f t="shared" si="3"/>
        <v>13800</v>
      </c>
      <c r="L12" s="18"/>
      <c r="M12" s="60">
        <f t="shared" si="4"/>
        <v>4100</v>
      </c>
      <c r="N12" s="21">
        <v>0</v>
      </c>
      <c r="O12" s="18">
        <v>0</v>
      </c>
      <c r="P12" s="18">
        <f t="shared" si="5"/>
        <v>258100</v>
      </c>
    </row>
    <row r="13" spans="1:18" s="26" customFormat="1" ht="15.75" x14ac:dyDescent="0.25">
      <c r="A13" s="13" t="s">
        <v>33</v>
      </c>
      <c r="B13" s="13" t="s">
        <v>34</v>
      </c>
      <c r="C13" s="15">
        <v>500000</v>
      </c>
      <c r="D13" s="16"/>
      <c r="E13" s="17"/>
      <c r="F13" s="16"/>
      <c r="G13" s="16">
        <f t="shared" si="0"/>
        <v>500000</v>
      </c>
      <c r="H13" s="19"/>
      <c r="I13" s="19">
        <f t="shared" si="1"/>
        <v>500000</v>
      </c>
      <c r="J13" s="53">
        <f t="shared" si="2"/>
        <v>50000</v>
      </c>
      <c r="K13" s="20">
        <f t="shared" si="3"/>
        <v>25000</v>
      </c>
      <c r="L13" s="19"/>
      <c r="M13" s="60">
        <f t="shared" si="4"/>
        <v>52000</v>
      </c>
      <c r="N13" s="20"/>
      <c r="O13" s="19"/>
      <c r="P13" s="18">
        <f t="shared" si="5"/>
        <v>423000</v>
      </c>
    </row>
    <row r="14" spans="1:18" s="22" customFormat="1" ht="15.75" x14ac:dyDescent="0.25">
      <c r="A14" s="13" t="s">
        <v>35</v>
      </c>
      <c r="B14" s="14" t="s">
        <v>36</v>
      </c>
      <c r="C14" s="15">
        <v>455000</v>
      </c>
      <c r="D14" s="16"/>
      <c r="E14" s="17"/>
      <c r="F14" s="16"/>
      <c r="G14" s="16">
        <f t="shared" si="0"/>
        <v>455000</v>
      </c>
      <c r="H14" s="18"/>
      <c r="I14" s="19">
        <f t="shared" si="1"/>
        <v>455000</v>
      </c>
      <c r="J14" s="53">
        <f t="shared" si="2"/>
        <v>45500</v>
      </c>
      <c r="K14" s="20">
        <f t="shared" si="3"/>
        <v>22750</v>
      </c>
      <c r="L14" s="18"/>
      <c r="M14" s="60">
        <f t="shared" si="4"/>
        <v>38500</v>
      </c>
      <c r="N14" s="21"/>
      <c r="O14" s="18"/>
      <c r="P14" s="18">
        <f t="shared" si="5"/>
        <v>393750</v>
      </c>
    </row>
    <row r="15" spans="1:18" s="43" customFormat="1" ht="15.75" x14ac:dyDescent="0.25">
      <c r="A15" s="41" t="s">
        <v>37</v>
      </c>
      <c r="B15" s="41"/>
      <c r="C15" s="42">
        <f t="shared" ref="C15:P15" si="6">SUM(C5:C14)</f>
        <v>1319800</v>
      </c>
      <c r="D15" s="42">
        <f t="shared" si="6"/>
        <v>455000</v>
      </c>
      <c r="E15" s="42">
        <f t="shared" si="6"/>
        <v>545000</v>
      </c>
      <c r="F15" s="42">
        <f>SUM(F5:F14)</f>
        <v>1928252</v>
      </c>
      <c r="G15" s="42">
        <f t="shared" si="6"/>
        <v>4248052</v>
      </c>
      <c r="H15" s="42">
        <f t="shared" si="6"/>
        <v>0</v>
      </c>
      <c r="I15" s="42">
        <f t="shared" si="6"/>
        <v>4248052</v>
      </c>
      <c r="J15" s="54">
        <f t="shared" si="6"/>
        <v>424805.2</v>
      </c>
      <c r="K15" s="59">
        <f t="shared" si="6"/>
        <v>212402.6</v>
      </c>
      <c r="L15" s="42">
        <f t="shared" si="6"/>
        <v>0</v>
      </c>
      <c r="M15" s="59">
        <f t="shared" si="6"/>
        <v>404100</v>
      </c>
      <c r="N15" s="42">
        <f t="shared" si="6"/>
        <v>0</v>
      </c>
      <c r="O15" s="42">
        <f t="shared" si="6"/>
        <v>0</v>
      </c>
      <c r="P15" s="42">
        <f t="shared" si="6"/>
        <v>3631549.4</v>
      </c>
    </row>
    <row r="16" spans="1:18" ht="24.75" customHeight="1" x14ac:dyDescent="0.2">
      <c r="A16" s="27"/>
      <c r="B16" s="28"/>
      <c r="C16" s="29"/>
      <c r="D16" s="29"/>
      <c r="E16" s="29"/>
      <c r="F16" s="30"/>
      <c r="G16" s="31"/>
      <c r="H16" s="31"/>
      <c r="I16" s="32"/>
      <c r="J16" s="55"/>
      <c r="K16" s="32"/>
      <c r="L16" s="31"/>
      <c r="M16" s="32"/>
      <c r="N16" s="31"/>
      <c r="O16" s="31"/>
      <c r="P16" s="31"/>
      <c r="R16" s="66">
        <f>SUM(J15:K15)</f>
        <v>637207.80000000005</v>
      </c>
    </row>
    <row r="17" spans="1:16" ht="23.25" customHeight="1" x14ac:dyDescent="0.25">
      <c r="A17" s="27" t="s">
        <v>38</v>
      </c>
      <c r="B17" s="28"/>
      <c r="C17" s="32" t="s">
        <v>39</v>
      </c>
      <c r="D17" s="29"/>
      <c r="E17" s="29"/>
      <c r="F17" s="33"/>
      <c r="G17" s="31">
        <f>SUM(I5-460000)</f>
        <v>-249474</v>
      </c>
      <c r="H17" s="31"/>
      <c r="I17" s="34"/>
      <c r="J17" s="56"/>
      <c r="K17" s="32" t="s">
        <v>40</v>
      </c>
      <c r="L17" s="31"/>
      <c r="M17" s="32"/>
      <c r="N17" s="31"/>
      <c r="O17" s="31"/>
      <c r="P17" s="31"/>
    </row>
    <row r="18" spans="1:16" ht="18" x14ac:dyDescent="0.25">
      <c r="A18" s="32" t="s">
        <v>41</v>
      </c>
      <c r="B18" s="28"/>
      <c r="C18" s="32" t="s">
        <v>42</v>
      </c>
      <c r="D18" s="29"/>
      <c r="E18" s="29"/>
      <c r="F18" s="33"/>
      <c r="G18" s="31"/>
      <c r="H18" s="31"/>
      <c r="I18" s="34"/>
      <c r="J18" s="56"/>
      <c r="K18" s="32" t="s">
        <v>28</v>
      </c>
      <c r="L18" s="31"/>
      <c r="M18" s="32"/>
      <c r="N18" s="31"/>
      <c r="O18" s="31"/>
      <c r="P18" s="31"/>
    </row>
    <row r="21" spans="1:16" x14ac:dyDescent="0.2">
      <c r="J21" s="58" t="s">
        <v>5</v>
      </c>
      <c r="K21" s="40" t="s">
        <v>6</v>
      </c>
      <c r="L21" s="39" t="s">
        <v>7</v>
      </c>
      <c r="M21" s="40" t="s">
        <v>8</v>
      </c>
      <c r="P21" s="39" t="s">
        <v>45</v>
      </c>
    </row>
    <row r="22" spans="1:16" x14ac:dyDescent="0.2">
      <c r="J22" s="65">
        <f>SUM(C15/I15)*100%</f>
        <v>0.31068357920289114</v>
      </c>
      <c r="K22" s="64">
        <f>SUM(D15/I15)*100%</f>
        <v>0.10710791675808111</v>
      </c>
      <c r="M22" s="64">
        <f>SUM(F15/I15)*100%</f>
        <v>0.45391440594418336</v>
      </c>
      <c r="P22" s="64">
        <f>SUM(E15/I15)*100%</f>
        <v>0.12829409809484441</v>
      </c>
    </row>
    <row r="23" spans="1:16" x14ac:dyDescent="0.2">
      <c r="B23" s="46"/>
      <c r="C23" s="47"/>
      <c r="D23" s="47"/>
      <c r="E23" s="47"/>
      <c r="F23" s="48">
        <f>SUM(D5-100000)</f>
        <v>0</v>
      </c>
      <c r="G23" s="49"/>
      <c r="H23" s="49"/>
      <c r="I23" s="50"/>
      <c r="J23" s="57"/>
    </row>
    <row r="24" spans="1:16" x14ac:dyDescent="0.2">
      <c r="B24" s="46"/>
      <c r="C24" s="47"/>
      <c r="D24" s="47"/>
      <c r="E24" s="47"/>
      <c r="F24" s="48"/>
      <c r="G24" s="49"/>
      <c r="H24" s="49"/>
      <c r="I24" s="50"/>
      <c r="J24" s="57"/>
    </row>
    <row r="25" spans="1:16" x14ac:dyDescent="0.2">
      <c r="D25" s="47"/>
      <c r="E25" s="46" t="s">
        <v>43</v>
      </c>
      <c r="F25" s="47"/>
      <c r="G25" s="49"/>
      <c r="H25" s="49"/>
      <c r="I25" s="50"/>
      <c r="J25" s="57"/>
    </row>
    <row r="26" spans="1:16" x14ac:dyDescent="0.2">
      <c r="D26" s="47"/>
      <c r="E26" s="63" t="s">
        <v>13</v>
      </c>
      <c r="F26" s="47"/>
      <c r="G26" s="49"/>
      <c r="H26" s="49"/>
      <c r="I26" s="50"/>
      <c r="J26" s="57"/>
    </row>
    <row r="27" spans="1:16" x14ac:dyDescent="0.2">
      <c r="D27" s="47"/>
      <c r="E27" s="61" t="s">
        <v>44</v>
      </c>
      <c r="F27" s="62">
        <v>94600</v>
      </c>
      <c r="G27" s="49"/>
      <c r="H27" s="49"/>
      <c r="I27" s="50"/>
      <c r="J27" s="57"/>
    </row>
    <row r="28" spans="1:16" ht="16.5" x14ac:dyDescent="0.3">
      <c r="D28" s="51"/>
      <c r="E28" s="61" t="s">
        <v>6</v>
      </c>
      <c r="F28" s="62">
        <f>SUM(K22*M15)-9000</f>
        <v>34282.309161940575</v>
      </c>
      <c r="G28" s="49"/>
      <c r="H28" s="49"/>
      <c r="I28" s="50"/>
      <c r="J28" s="57"/>
    </row>
    <row r="29" spans="1:16" x14ac:dyDescent="0.2">
      <c r="D29" s="47"/>
      <c r="E29" s="61" t="s">
        <v>45</v>
      </c>
      <c r="F29" s="62">
        <f>SUM(P22*M15)+30947.23</f>
        <v>82790.87504012663</v>
      </c>
      <c r="G29" s="49"/>
      <c r="H29" s="49"/>
      <c r="I29" s="50"/>
      <c r="J29" s="57"/>
    </row>
    <row r="30" spans="1:16" x14ac:dyDescent="0.2">
      <c r="D30" s="47"/>
      <c r="E30" s="88" t="s">
        <v>46</v>
      </c>
      <c r="F30" s="62">
        <f>SUM(M22*M15)+9000</f>
        <v>192426.81144204451</v>
      </c>
      <c r="G30" s="49"/>
      <c r="H30" s="49"/>
      <c r="I30" s="50"/>
      <c r="J30" s="57"/>
      <c r="K30" s="89">
        <v>142291</v>
      </c>
      <c r="M30" s="40">
        <f>SUM(K30*4)+F30*2</f>
        <v>954017.62288408901</v>
      </c>
      <c r="P30" s="39">
        <f>SUM(M30/6)</f>
        <v>159002.93714734816</v>
      </c>
    </row>
    <row r="31" spans="1:16" s="81" customFormat="1" x14ac:dyDescent="0.2">
      <c r="A31" s="71"/>
      <c r="B31" s="72"/>
      <c r="C31" s="73"/>
      <c r="D31" s="82"/>
      <c r="E31" s="83" t="s">
        <v>37</v>
      </c>
      <c r="F31" s="74">
        <f>SUM(F27:F30)</f>
        <v>404099.99564411171</v>
      </c>
      <c r="G31" s="84"/>
      <c r="H31" s="84"/>
      <c r="I31" s="85"/>
      <c r="J31" s="86"/>
      <c r="K31" s="80"/>
      <c r="L31" s="79"/>
      <c r="M31" s="80"/>
      <c r="N31" s="79"/>
      <c r="O31" s="79"/>
      <c r="P31" s="79"/>
    </row>
    <row r="32" spans="1:16" x14ac:dyDescent="0.2">
      <c r="D32" s="47"/>
      <c r="E32" s="46"/>
      <c r="F32" s="47"/>
      <c r="G32" s="49"/>
      <c r="H32" s="49"/>
      <c r="I32" s="50"/>
      <c r="J32" s="57"/>
    </row>
    <row r="33" spans="1:16" x14ac:dyDescent="0.2">
      <c r="D33" s="47"/>
      <c r="E33" s="63" t="s">
        <v>47</v>
      </c>
      <c r="F33" s="47"/>
      <c r="G33" s="49"/>
      <c r="H33" s="49"/>
      <c r="I33" s="50"/>
      <c r="J33" s="57"/>
    </row>
    <row r="34" spans="1:16" x14ac:dyDescent="0.2">
      <c r="B34" s="1"/>
      <c r="C34" s="1"/>
      <c r="D34" s="47"/>
      <c r="E34" s="61" t="s">
        <v>44</v>
      </c>
      <c r="F34" s="62">
        <v>197970</v>
      </c>
      <c r="G34" s="49"/>
      <c r="H34" s="49"/>
      <c r="I34" s="50"/>
      <c r="J34" s="57"/>
    </row>
    <row r="35" spans="1:16" x14ac:dyDescent="0.2">
      <c r="B35" s="1"/>
      <c r="C35" s="1"/>
      <c r="D35" s="47"/>
      <c r="E35" s="61" t="s">
        <v>6</v>
      </c>
      <c r="F35" s="62">
        <f>SUM(K22*R16)</f>
        <v>68250</v>
      </c>
      <c r="G35" s="49"/>
      <c r="H35" s="49"/>
      <c r="I35" s="50"/>
      <c r="J35" s="57"/>
    </row>
    <row r="36" spans="1:16" x14ac:dyDescent="0.2">
      <c r="B36" s="1"/>
      <c r="C36" s="1"/>
      <c r="E36" s="61" t="s">
        <v>45</v>
      </c>
      <c r="F36" s="62">
        <f>SUM(P22*R16)</f>
        <v>81750</v>
      </c>
    </row>
    <row r="37" spans="1:16" x14ac:dyDescent="0.2">
      <c r="B37" s="1"/>
      <c r="C37" s="1"/>
      <c r="E37" s="88" t="s">
        <v>46</v>
      </c>
      <c r="F37" s="62">
        <f>SUM(M22*R16)</f>
        <v>289237.80000000005</v>
      </c>
    </row>
    <row r="38" spans="1:16" s="81" customFormat="1" x14ac:dyDescent="0.2">
      <c r="A38" s="71"/>
      <c r="D38" s="73"/>
      <c r="E38" s="83" t="s">
        <v>37</v>
      </c>
      <c r="F38" s="74">
        <f>SUM(F34:F37)</f>
        <v>637207.80000000005</v>
      </c>
      <c r="G38" s="79"/>
      <c r="H38" s="79"/>
      <c r="I38" s="80"/>
      <c r="J38" s="87"/>
      <c r="K38" s="90">
        <v>232279</v>
      </c>
      <c r="L38" s="79"/>
      <c r="M38" s="80">
        <f>SUM(K38*4)+F37*2</f>
        <v>1507591.6</v>
      </c>
      <c r="N38" s="79"/>
      <c r="O38" s="79"/>
      <c r="P38" s="79">
        <f>SUM(M38/6)</f>
        <v>251265.26666666669</v>
      </c>
    </row>
    <row r="39" spans="1:16" x14ac:dyDescent="0.2">
      <c r="E39" s="36"/>
      <c r="F39" s="37"/>
    </row>
    <row r="40" spans="1:16" x14ac:dyDescent="0.2">
      <c r="E40" s="36"/>
      <c r="F40" s="37"/>
    </row>
    <row r="41" spans="1:16" x14ac:dyDescent="0.2">
      <c r="B41" s="1"/>
      <c r="C41" s="1"/>
      <c r="E41" s="63" t="s">
        <v>48</v>
      </c>
      <c r="F41" s="37"/>
    </row>
    <row r="42" spans="1:16" x14ac:dyDescent="0.2">
      <c r="B42" s="1"/>
      <c r="C42" s="1"/>
      <c r="E42" s="61" t="s">
        <v>44</v>
      </c>
      <c r="F42" s="62">
        <v>1159210</v>
      </c>
    </row>
    <row r="43" spans="1:16" x14ac:dyDescent="0.2">
      <c r="B43" s="1"/>
      <c r="C43" s="1"/>
      <c r="E43" s="61" t="s">
        <v>6</v>
      </c>
      <c r="F43" s="62">
        <f>SUM(K22*P15)-30947.23</f>
        <v>358020.46083805943</v>
      </c>
      <c r="J43" s="58">
        <f>SUM(F46-I47)</f>
        <v>4.3558883480727673E-3</v>
      </c>
    </row>
    <row r="44" spans="1:16" x14ac:dyDescent="0.2">
      <c r="B44" s="1"/>
      <c r="C44" s="1"/>
      <c r="E44" s="61" t="s">
        <v>45</v>
      </c>
      <c r="F44" s="62">
        <f>SUM(P22*P15)</f>
        <v>465906.35495987331</v>
      </c>
    </row>
    <row r="45" spans="1:16" x14ac:dyDescent="0.2">
      <c r="B45" s="1"/>
      <c r="C45" s="1"/>
      <c r="E45" s="88" t="s">
        <v>46</v>
      </c>
      <c r="F45" s="62">
        <f>SUM(M22*P15)</f>
        <v>1648412.5885579556</v>
      </c>
      <c r="K45" s="89">
        <v>1328809</v>
      </c>
      <c r="M45" s="40">
        <f>SUM(K45*4)+F45*2</f>
        <v>8612061.1771159116</v>
      </c>
      <c r="P45" s="39">
        <f>SUM(M45/6)</f>
        <v>1435343.5295193186</v>
      </c>
    </row>
    <row r="46" spans="1:16" s="81" customFormat="1" x14ac:dyDescent="0.2">
      <c r="A46" s="71"/>
      <c r="D46" s="73"/>
      <c r="E46" s="83" t="s">
        <v>37</v>
      </c>
      <c r="F46" s="74">
        <f>SUM(F42:F45)</f>
        <v>3631549.4043558883</v>
      </c>
      <c r="G46" s="79"/>
      <c r="H46" s="79"/>
      <c r="I46" s="80"/>
      <c r="J46" s="87"/>
      <c r="K46" s="80"/>
      <c r="L46" s="79"/>
      <c r="M46" s="80">
        <f>SUM(M30:M45)</f>
        <v>11073670.4</v>
      </c>
      <c r="N46" s="79"/>
      <c r="O46" s="79"/>
      <c r="P46" s="79">
        <f>SUM(P30:P45)</f>
        <v>1845611.7333333334</v>
      </c>
    </row>
    <row r="47" spans="1:16" x14ac:dyDescent="0.2">
      <c r="I47" s="40">
        <v>3631549.4</v>
      </c>
    </row>
    <row r="51" spans="1:16" s="81" customFormat="1" x14ac:dyDescent="0.2">
      <c r="A51" s="71"/>
      <c r="B51" s="72"/>
      <c r="C51" s="73"/>
      <c r="D51" s="73"/>
      <c r="E51" s="74" t="s">
        <v>5</v>
      </c>
      <c r="F51" s="75" t="s">
        <v>6</v>
      </c>
      <c r="G51" s="76" t="s">
        <v>7</v>
      </c>
      <c r="H51" s="76" t="s">
        <v>8</v>
      </c>
      <c r="I51" s="77"/>
      <c r="J51" s="78" t="s">
        <v>45</v>
      </c>
      <c r="K51" s="77" t="s">
        <v>37</v>
      </c>
      <c r="L51" s="79"/>
      <c r="M51" s="80"/>
      <c r="N51" s="79"/>
      <c r="O51" s="79"/>
      <c r="P51" s="79"/>
    </row>
    <row r="52" spans="1:16" x14ac:dyDescent="0.2">
      <c r="D52" s="37" t="s">
        <v>49</v>
      </c>
      <c r="E52" s="62">
        <f>SUM(F27,F34,F42)</f>
        <v>1451780</v>
      </c>
      <c r="F52" s="67">
        <f>SUM(F43,F35,F28)</f>
        <v>460552.77</v>
      </c>
      <c r="G52" s="68"/>
      <c r="H52" s="68"/>
      <c r="I52" s="69">
        <f>SUM(F30,F37,F45)</f>
        <v>2130077.2000000002</v>
      </c>
      <c r="J52" s="70">
        <f>SUM(F44,F36,F29)</f>
        <v>630447.22999999986</v>
      </c>
      <c r="K52" s="69">
        <f>SUM(E52:J52)</f>
        <v>4672857.2</v>
      </c>
    </row>
    <row r="53" spans="1:16" x14ac:dyDescent="0.2">
      <c r="E53" s="62"/>
      <c r="F53" s="67"/>
      <c r="G53" s="68"/>
      <c r="H53" s="68"/>
      <c r="I53" s="69"/>
      <c r="J53" s="70"/>
      <c r="K53" s="69"/>
    </row>
    <row r="55" spans="1:16" x14ac:dyDescent="0.2">
      <c r="F55" s="38">
        <f>SUM(I52*2)</f>
        <v>4260154.4000000004</v>
      </c>
    </row>
  </sheetData>
  <mergeCells count="5">
    <mergeCell ref="A1:P1"/>
    <mergeCell ref="A2:P2"/>
    <mergeCell ref="C3:F3"/>
    <mergeCell ref="J3:K3"/>
    <mergeCell ref="N3:O3"/>
  </mergeCells>
  <pageMargins left="0.45" right="0.45" top="0.75" bottom="0.75" header="0.3" footer="0.3"/>
  <pageSetup scale="27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November payroll 2021</vt:lpstr>
      <vt:lpstr>'November payroll 2021'!Print_Area</vt:lpstr>
      <vt:lpstr>'November payroll 2021'!Print_Titles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2022-01-12T04:41:06Z</dcterms:created>
  <dcterms:modified xsi:type="dcterms:W3CDTF">2022-06-29T09:47:17Z</dcterms:modified>
</cp:coreProperties>
</file>